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65" yWindow="180" windowWidth="25635" windowHeight="14475" activeTab="1"/>
  </bookViews>
  <sheets>
    <sheet name="REKAPITULACE CELKOVA" sheetId="3" r:id="rId1"/>
    <sheet name="D.1.4.4. VYTAPENI" sheetId="2" r:id="rId2"/>
    <sheet name="D.1.4.4. CHLAZENI" sheetId="1" r:id="rId3"/>
  </sheets>
  <externalReferences>
    <externalReference r:id="rId4"/>
    <externalReference r:id="rId5"/>
    <externalReference r:id="rId6"/>
    <externalReference r:id="rId7"/>
  </externalReferences>
  <definedNames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0">'[3]Rekapitulace roz.  vč. kapitol'!#REF!</definedName>
    <definedName name="_vzt3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af">#REF!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'[3]Rekapitulace roz.  vč. kapitol'!#REF!</definedName>
    <definedName name="body_celkem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>'[3]Rekapitulace roz.  vč. kapitol'!#REF!</definedName>
    <definedName name="body_rozpocty">'[3]Rekapitulace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'[4]F.1.4.5. ZZTI'!#REF!</definedName>
    <definedName name="dod">'[4]F.1.4.5.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'[4]F.1.4.5. ZZTI'!#REF!</definedName>
    <definedName name="ha">'[4]F.1.4.5.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IF('REKAPITULACE CELKOVA'!Values_Entered,'REKAPITULACE CELKOVA'!Header_Row+'REKAPITULACE CELKOVA'!Number_of_Payments,'REKAPITULACE CELKOVA'!Header_Row)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MATCH(0.01,'REKAPITULACE CELKOVA'!End_Bal,-1)+1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2">'D.1.4.4. CHLAZENI'!$A$1:$I$136</definedName>
    <definedName name="_xlnm.Print_Area" localSheetId="1">'D.1.4.4. VYTAPENI'!$A$1:$I$120</definedName>
    <definedName name="_xlnm.Print_Area" localSheetId="0">'REKAPITULACE CELKOVA'!$A$1:$C$10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DATE(YEAR('REKAPITULACE CELKOVA'!Loan_Start),MONTH('REKAPITULACE CELKOVA'!Loan_Start)+Payment_Number,DAY('REKAPITULACE CELKOVA'!Loan_Start))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OFFSET('REKAPITULACE CELKOVA'!Full_Print,0,0,'REKAPITULACE CELKOVA'!Last_Row)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'[3]Rekapitulace roz.  vč. kapitol'!#REF!</definedName>
    <definedName name="v">'[3]Rekapitulace roz.  vč. kapitol'!#REF!</definedName>
    <definedName name="Values_Entered" localSheetId="0">IF('REKAPITULACE CELKOVA'!Loan_Amount*'REKAPITULACE CELKOVA'!Interest_Rate*'REKAPITULACE CELKOVA'!Loan_Years*'REKAPITULACE CELKOVA'!Loan_Start&gt;0,1,0)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H80" i="1"/>
  <c r="F83"/>
  <c r="H83" s="1"/>
  <c r="H82"/>
  <c r="H81"/>
  <c r="F121"/>
  <c r="H121" s="1"/>
  <c r="F54"/>
  <c r="F68"/>
  <c r="F15"/>
  <c r="H15" s="1"/>
  <c r="F9"/>
  <c r="H9" s="1"/>
  <c r="F23"/>
  <c r="H23" s="1"/>
  <c r="F39"/>
  <c r="F62"/>
  <c r="F58"/>
  <c r="F34"/>
  <c r="F29"/>
  <c r="F45"/>
  <c r="F110" l="1"/>
  <c r="F108" s="1"/>
  <c r="F116"/>
  <c r="F114" s="1"/>
  <c r="F48"/>
  <c r="F51"/>
  <c r="F42"/>
  <c r="F91" i="2"/>
  <c r="F26"/>
  <c r="F49"/>
  <c r="H49" s="1"/>
  <c r="F47"/>
  <c r="H47" s="1"/>
  <c r="H38" l="1"/>
  <c r="F86"/>
  <c r="F77"/>
  <c r="F61"/>
  <c r="F69"/>
  <c r="H69" s="1"/>
  <c r="H86"/>
  <c r="H91" l="1"/>
  <c r="F36" l="1"/>
  <c r="H36" s="1"/>
  <c r="F33" l="1"/>
  <c r="H33" s="1"/>
  <c r="H26"/>
  <c r="F39"/>
  <c r="H39" s="1"/>
  <c r="F22" l="1"/>
  <c r="H22" s="1"/>
  <c r="F117" i="1"/>
  <c r="H117" s="1"/>
  <c r="H114"/>
  <c r="F111"/>
  <c r="H111" s="1"/>
  <c r="H108"/>
  <c r="F109" i="2" l="1"/>
  <c r="H109" s="1"/>
  <c r="H108"/>
  <c r="H107"/>
  <c r="H106"/>
  <c r="H105"/>
  <c r="H77"/>
  <c r="H61"/>
  <c r="H60"/>
  <c r="H59"/>
  <c r="H58"/>
  <c r="H57"/>
  <c r="F53"/>
  <c r="H53" s="1"/>
  <c r="H52"/>
  <c r="H51"/>
  <c r="F43"/>
  <c r="H43" s="1"/>
  <c r="H42"/>
  <c r="H41"/>
  <c r="F18"/>
  <c r="H18" s="1"/>
  <c r="F14"/>
  <c r="H14" s="1"/>
  <c r="H13"/>
  <c r="F9"/>
  <c r="H9" s="1"/>
  <c r="H46" l="1"/>
  <c r="H56"/>
  <c r="H8"/>
  <c r="F40"/>
  <c r="H40" s="1"/>
  <c r="H17" s="1"/>
  <c r="H39" i="1"/>
  <c r="F87"/>
  <c r="H76"/>
  <c r="H74"/>
  <c r="H75"/>
  <c r="H72"/>
  <c r="H78"/>
  <c r="H77"/>
  <c r="H29"/>
  <c r="H87" l="1"/>
  <c r="H7" i="2"/>
  <c r="H112" s="1"/>
  <c r="H114" s="1"/>
  <c r="C8" i="3" s="1"/>
  <c r="F125" i="1"/>
  <c r="H73"/>
  <c r="H125" l="1"/>
  <c r="H124" l="1"/>
  <c r="H123"/>
  <c r="F105" l="1"/>
  <c r="H105" s="1"/>
  <c r="F102"/>
  <c r="H102" s="1"/>
  <c r="F99"/>
  <c r="H99" s="1"/>
  <c r="F96"/>
  <c r="H96" s="1"/>
  <c r="F93"/>
  <c r="H93" s="1"/>
  <c r="F90"/>
  <c r="H42"/>
  <c r="H90" l="1"/>
  <c r="F120"/>
  <c r="H120" s="1"/>
  <c r="H68"/>
  <c r="H70"/>
  <c r="H71"/>
  <c r="H79"/>
  <c r="H67"/>
  <c r="H66"/>
  <c r="H58"/>
  <c r="H62"/>
  <c r="H54"/>
  <c r="H51"/>
  <c r="H48"/>
  <c r="H45"/>
  <c r="H34"/>
  <c r="H8" s="1"/>
  <c r="H86" l="1"/>
  <c r="H7" s="1"/>
  <c r="H128" s="1"/>
  <c r="H130"/>
  <c r="C9" i="3" s="1"/>
  <c r="C10" s="1"/>
</calcChain>
</file>

<file path=xl/sharedStrings.xml><?xml version="1.0" encoding="utf-8"?>
<sst xmlns="http://schemas.openxmlformats.org/spreadsheetml/2006/main" count="534" uniqueCount="243">
  <si>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</si>
  <si>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</si>
  <si>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</si>
  <si>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</si>
  <si>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</si>
  <si>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</si>
  <si>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</si>
  <si>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</si>
  <si>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</si>
  <si>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</si>
  <si>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</si>
  <si>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</si>
  <si>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</si>
  <si>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</si>
  <si>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</si>
  <si>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</si>
  <si>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</si>
  <si>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</si>
  <si>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</si>
  <si>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</si>
  <si>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</si>
  <si>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PSV</t>
  </si>
  <si>
    <t>Práce a dodávky PSV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</si>
  <si>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</si>
  <si>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Chlazení</t>
  </si>
  <si>
    <t xml:space="preserve">CS ÚRS/TEO 2017 01 </t>
  </si>
  <si>
    <t>73099901 SPC</t>
  </si>
  <si>
    <t>kus</t>
  </si>
  <si>
    <t>73099902 SPC</t>
  </si>
  <si>
    <t>73099903 SPC</t>
  </si>
  <si>
    <t>73099904 SPC</t>
  </si>
  <si>
    <t>73099905 SPC</t>
  </si>
  <si>
    <t>73099906 SPC</t>
  </si>
  <si>
    <t>73099907 SPC</t>
  </si>
  <si>
    <t>73099908 SPC</t>
  </si>
  <si>
    <t>73099909 SPC</t>
  </si>
  <si>
    <t>73099910 SPC</t>
  </si>
  <si>
    <t>73099911 SPC</t>
  </si>
  <si>
    <t>73099912 SPC</t>
  </si>
  <si>
    <t>73099913 SPC</t>
  </si>
  <si>
    <t>73099914 SPC</t>
  </si>
  <si>
    <t>73099915 SPC</t>
  </si>
  <si>
    <t>73099916 SPC</t>
  </si>
  <si>
    <t>73099917 SPC</t>
  </si>
  <si>
    <t>73099918 SPC</t>
  </si>
  <si>
    <t>73099919 SPC</t>
  </si>
  <si>
    <t>kg</t>
  </si>
  <si>
    <t>m</t>
  </si>
  <si>
    <t>" Včetně tlumících podložek pro zabránění přenosu vibrací a hluku, kotvících prvků, čidel, prokabelování a veškeré příslušenství dle PD. "</t>
  </si>
  <si>
    <t>" Včetně kotvících prvků, čidel, prokabelování a veškerého příslušenství dle PD. "</t>
  </si>
  <si>
    <t>" Včetně tepelné izolace. "</t>
  </si>
  <si>
    <t>" Včetně kotvících prvků a veškerého příslušenství dle PD. "</t>
  </si>
  <si>
    <t>" Součástí izolační pouzdra z kamenné vlny s polepem z hliníkové fólie vyztužené mřížkou ze skelných vláken (ALS). Pozdro na podélném spoji opatřeno přesahem fólie se samolepící páskou. Izolace v celé délce potrubí včetně kolen a odboček "</t>
  </si>
  <si>
    <t>" V ceně veškeré příslušenství, tvarovky, systémové kotvící prvky a spojovací materiál, jednotková cena včetně ztratného "</t>
  </si>
  <si>
    <t>99975103 SPC</t>
  </si>
  <si>
    <t>D+M Požární ucpávky, uzávěry, manžety - Specifikace dle PBŘ</t>
  </si>
  <si>
    <t>kpl.</t>
  </si>
  <si>
    <t>%</t>
  </si>
  <si>
    <t>HZS3211 RTO</t>
  </si>
  <si>
    <t>Hodinová zůčtovací sazba  - Montér vzduchotechniky a chlazení</t>
  </si>
  <si>
    <t>hod</t>
  </si>
  <si>
    <t xml:space="preserve">" Zednická výpomoc,doplňkové práce,kompletace,zřízení prostupů,zapravení prostupů, apod." </t>
  </si>
  <si>
    <t xml:space="preserve">CS ÚRS/TEO 2018 01 </t>
  </si>
  <si>
    <t>Přesun hmot procentní pro chlazení v objektech v do 36 m</t>
  </si>
  <si>
    <t>Stavba:   Stavební úpravy objektu Gayerových kasáren vč. přístavby, Opletalova 334/2, Hradec Králové</t>
  </si>
  <si>
    <t>73099920 SPC</t>
  </si>
  <si>
    <t>73099921 SPC</t>
  </si>
  <si>
    <t>73099922 SPC</t>
  </si>
  <si>
    <t>73099923 SPC</t>
  </si>
  <si>
    <t>73099924 SPC</t>
  </si>
  <si>
    <t>Ústřední vytápění - Strojovny</t>
  </si>
  <si>
    <t>730999001 SPC</t>
  </si>
  <si>
    <t>sada</t>
  </si>
  <si>
    <t xml:space="preserve">" Součástí zprovoznění, zapojení, prokabelování, napojení na elektro a odzkoušení systému. " </t>
  </si>
  <si>
    <t>HZS</t>
  </si>
  <si>
    <t>HZS2492</t>
  </si>
  <si>
    <t>Hodinová zúčtovací sazba pomocný dělník PSV</t>
  </si>
  <si>
    <t>" Stavební práce a dodávky spojené s provedením funkčního celku 730 "</t>
  </si>
  <si>
    <t>" Zednická výpomoc, doplňkové práce, kompletace, zřízení prostupů, zapravení prostupů, armatury a příslušenství apod."</t>
  </si>
  <si>
    <t>Ústřední vytápění - potrubí</t>
  </si>
  <si>
    <t>" V ceně veškeré příslušenství, tvarovky,kotvící prvky a spojovací materiál, výměra včetně ztratného "</t>
  </si>
  <si>
    <t>733222106 RTO</t>
  </si>
  <si>
    <t>m2</t>
  </si>
  <si>
    <t>Zkouška těsnosti potrubí měděné do D 64x2</t>
  </si>
  <si>
    <t>99973301 SPC</t>
  </si>
  <si>
    <t>" Stavební práce a dodávky spojené s provedením funkčního celku 733 "</t>
  </si>
  <si>
    <t>734</t>
  </si>
  <si>
    <t>Ústřední vytápění - armatury</t>
  </si>
  <si>
    <t>D+M Armatur, zařízení a vybavení nespecifikovaných</t>
  </si>
  <si>
    <t>" Stavební práce a dodávky spojené s provedením funkčního celku 734 "</t>
  </si>
  <si>
    <t>Ústřední vytápění - otopná tělesa</t>
  </si>
  <si>
    <t>Zkoušky těsnosti otopných těles vodou</t>
  </si>
  <si>
    <t>Vyčištění otopných těles ocelových nebo hliníkových proplachem vodou</t>
  </si>
  <si>
    <t xml:space="preserve">Odvzdušnění otopných těles </t>
  </si>
  <si>
    <t>Napuštění vody do otopných těles</t>
  </si>
  <si>
    <t xml:space="preserve">" Deskové otopné těleso které umožňuje levé nebo pravé spodní připojení na otopnou soustavu s nuceným oběhem.s rovnou čelní deskou " </t>
  </si>
  <si>
    <t>" Součástí dodávky: Konzoly pro uchycení na stěnu, kotvící prvky, odvzdušňovací ventil,  přímé šroubení regulační, termoregulační ventil, zaslepovací zátky,termostatická hlavice a ostatní prvky pro zajištění funkčnosti celku  "</t>
  </si>
  <si>
    <t>" V ceně kotvící prvky, vruty, hmoždinky, rozpěrky a veškeré příslušenství "</t>
  </si>
  <si>
    <t xml:space="preserve">D+M Otopné těleso deskové, typ 22 délka/výška 600/600 mm - Specifikace dle PD </t>
  </si>
  <si>
    <t xml:space="preserve">" Trubkové otopné těleso které umožňuje pravé spodní připojení na otopnou soustavu s nuceným oběhem. " </t>
  </si>
  <si>
    <t>735999222 SPC</t>
  </si>
  <si>
    <t xml:space="preserve">Zkoušky provozní dilatační - Specifikace dle PD </t>
  </si>
  <si>
    <t>735999223 SPC</t>
  </si>
  <si>
    <t xml:space="preserve">Zkoušky provozní topná + seřízení soustavy - Specifikace dle PD </t>
  </si>
  <si>
    <t>735999224 SPC</t>
  </si>
  <si>
    <t xml:space="preserve">Zaregulování, vyvážení, seřízení a vyregulování otopného systému - Specifikace dle PD </t>
  </si>
  <si>
    <t>735</t>
  </si>
  <si>
    <t>" Stavební práce a dodávky spojené s provedením funkčního celku 735 "</t>
  </si>
  <si>
    <t>Výkazy množství u jednotlivých položek vychází z projektové dokumentace a jsou automaticky generovány grafickým a rozpočtovacím programem.</t>
  </si>
  <si>
    <t>REKAPITULACE CELKOVÁ</t>
  </si>
  <si>
    <t>Kód</t>
  </si>
  <si>
    <r>
      <t xml:space="preserve">Cena celkem                     </t>
    </r>
    <r>
      <rPr>
        <sz val="8"/>
        <rFont val="Arial CE"/>
        <family val="2"/>
        <charset val="238"/>
      </rPr>
      <t xml:space="preserve">                            </t>
    </r>
  </si>
  <si>
    <t>D.1.4.4. VYTAPENI</t>
  </si>
  <si>
    <t>" V ceně veškeré příslušenství, tvarovky, systémové kotvící prvky a spojovací materiál, jednotková cena včetně ztratného " 34,43+11,31+17,204+46,55+38,7+63,85</t>
  </si>
  <si>
    <t xml:space="preserve">" Plastové potrubí PEX-AL-PEX. " </t>
  </si>
  <si>
    <t>D+M Potrubí plastové PEX-AL-PEX  do D 20x2 + TI tl. 9 mm - Specifikace dle PD</t>
  </si>
  <si>
    <t>Zkouška těsnosti potrubí plastové do D 32x3,0</t>
  </si>
  <si>
    <t xml:space="preserve">CS ÚRS 2018 01 </t>
  </si>
  <si>
    <t>CS ÚRS 2018 01</t>
  </si>
  <si>
    <t>Přesun hmot procentní pro rozvody potrubí v objektech v do 36 m</t>
  </si>
  <si>
    <t>Přesun hmot procentní pro armatury v objektech v do 36 m</t>
  </si>
  <si>
    <t>Přesun hmot procentní pro otopná tělesa v objektech v do 36 m</t>
  </si>
  <si>
    <t xml:space="preserve">D+M Napojení na stávající rozvody - Specifikace dle PD </t>
  </si>
  <si>
    <t xml:space="preserve"> V ceně osazení a dodání,tvarovek,utěsnění,včetně zapravení prostupu .</t>
  </si>
  <si>
    <t>998732202 RTO</t>
  </si>
  <si>
    <t>Přesun hmot procentní pro strojovny v objektech v do 36 m</t>
  </si>
  <si>
    <t>735222901 SPC</t>
  </si>
  <si>
    <t>735222902 SPC</t>
  </si>
  <si>
    <t xml:space="preserve">D+M Úprava potrubí a optimalizace stávajících tras do DN 200 - 1.PP - Specifikace dle PD </t>
  </si>
  <si>
    <t>Objekt:   D.1.4.4. VYTÁPĚNÍ</t>
  </si>
  <si>
    <t>Objekt:   D.1.4.4. VYTÁPĚNÍ - CHLAZENÍ</t>
  </si>
  <si>
    <t>D.1.4.4. VYTÁPĚNÍ - CHLAZENÍ</t>
  </si>
  <si>
    <t xml:space="preserve">D.1.4.4. VYTÁPĚNÍ </t>
  </si>
  <si>
    <t>D.1.4.4. VYTÁPĚNÍ - CELKEM</t>
  </si>
  <si>
    <t xml:space="preserve">D+M Úprava a nátěr stávajícího potrubí - Specifikace dle PD </t>
  </si>
  <si>
    <t xml:space="preserve"> " V ceně odstranění stávajícího nátěru, očištění, nový nátěr potrubí atd." </t>
  </si>
  <si>
    <t>735222903 SPC</t>
  </si>
  <si>
    <t>D+M Demontáž, uskladnění a zpětná montáž otopného tělesa včetně nového nátěru - Specifikace dle PD</t>
  </si>
  <si>
    <t>" - Demontáž otopného tělesa. "</t>
  </si>
  <si>
    <t>" - Vodorovný a svislý přesun otopného tělesa v rámci objektu . "</t>
  </si>
  <si>
    <t>" - Odstranění rzi, nečistot a mastnoty, příprava podkladu pod nástřik. "</t>
  </si>
  <si>
    <t>" - Dvouvrstvý nástřik otopného tělesa - barva dle výběru investora. "</t>
  </si>
  <si>
    <t>" - Vodorovný a svislý přesun otopného tělesa v rámci objektu do místa zpětné montáže. "</t>
  </si>
  <si>
    <t>" - Zpětná montáž otopného tělesa včetně napojení na stávající rozvody. "</t>
  </si>
  <si>
    <t xml:space="preserve">D+M Doplnění tepelné izolace stávajícího potrubí - Specifikace dle PD </t>
  </si>
  <si>
    <t xml:space="preserve">D+M Otopné těleso deskové, typ 22 délka/výška 600/1000 mm - Specifikace dle PD </t>
  </si>
  <si>
    <t>D+M Otopné těleso trubkové KLCM výška/délka 1220/450 mm - Specifikace dle PD</t>
  </si>
  <si>
    <t>D+M Otopné těleso trubkové KLCM výška/délka 840/450 mm - Specifikace dle PD</t>
  </si>
  <si>
    <t>" 1.PP "</t>
  </si>
  <si>
    <t>" 1.NP "</t>
  </si>
  <si>
    <t>" 2.NP "</t>
  </si>
  <si>
    <t>" 3.NP "</t>
  </si>
  <si>
    <t>" 4.NP "</t>
  </si>
  <si>
    <t>735222904 SPC</t>
  </si>
  <si>
    <t>735222905 SPC</t>
  </si>
  <si>
    <t>" 2.PP "</t>
  </si>
  <si>
    <t xml:space="preserve"> " Demontáž a zpětná montáž zařízení pro ohřev vody a zařízení "CPN"." </t>
  </si>
  <si>
    <t>Potrubí měděné polotvrdé spojované měkkým pájením / ocelové předizolované potrubí do D 42x1,5 + TI tl. 50mm - Specifikace dle PD</t>
  </si>
  <si>
    <t xml:space="preserve">" Měděné potrubí Cu do 42,5x1,5 polotvrdé / Ocelové předizolované potrubí " 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</si>
  <si>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</si>
  <si>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 xml:space="preserve">Dmt+M Výměna čerpadla - Specifikace dle PD </t>
  </si>
  <si>
    <t xml:space="preserve">" V ceně demontáž stávajícího čerpadla včetně příslušenství, dodání nového čerpadla včetně tvarovek. " </t>
  </si>
  <si>
    <t>734222202 SPC</t>
  </si>
  <si>
    <t>734222201 SPC</t>
  </si>
  <si>
    <t>733999001 SPC</t>
  </si>
  <si>
    <t>733999002 SPC</t>
  </si>
  <si>
    <t>733999003 SPC</t>
  </si>
  <si>
    <t>733999004 SPC</t>
  </si>
  <si>
    <t xml:space="preserve">D+M Regulátor tlakové diference s partnerským vyvažovacím ventilem - Specifikace dle PD </t>
  </si>
  <si>
    <t>" Průtok 0,933 m3/hod "</t>
  </si>
  <si>
    <t>" Průtok 1,167 m3/hod "</t>
  </si>
  <si>
    <t xml:space="preserve"> " Demontáž, úprava, zkrácení, případné prodloužení potrubí, zpětná montáž na novou pozici včetně kotvících prvků, zaslepení stávajícího potrubí. V ceně potrubí tvarovky a armatury. " </t>
  </si>
  <si>
    <t>" 1.PP. "</t>
  </si>
  <si>
    <t>Potrubí měděné tvrdé  D 6,4 + Tepelná izolace tl. 40 mm - Specifikace dle PD</t>
  </si>
  <si>
    <t>Potrubí měděné tvrdé  D 9,5 + Tepelná izolace tl. 40 mm - Specifikace dle PD</t>
  </si>
  <si>
    <t>Potrubí měděné tvrdé  D 12,7 + Tepelná izolace tl. 40 mm - Specifikace dle PD</t>
  </si>
  <si>
    <t>Potrubí měděné tvrdé  D 15,9 + Tepelná izolace tl. 40 mm - Specifikace dle PD</t>
  </si>
  <si>
    <t>Potrubí měděné tvrdé  D 19,1 + Tepelná izolace tl. 40 mm - Specifikace dle PD</t>
  </si>
  <si>
    <t>Potrubí měděné tvrdé  D 22,2 + Tepelná izolace tl. 40 mm - Specifikace dle PD</t>
  </si>
  <si>
    <t>Potrubí měděné tvrdé  D 28,6 + Tepelná izolace tl. 40 mm - Specifikace dle PD</t>
  </si>
  <si>
    <t>Potrubí měděné polotvrdé  D 9,5 + Tepelná izolace tl. 40 mm - Specifikace dle PD</t>
  </si>
  <si>
    <t>Potrubí měděné polotvrdé  D 12,7 + Tepelná izolace tl. 40 mm - Specifikace dle PD</t>
  </si>
  <si>
    <t>Potrubí měděné polotvrdé  D 19,1 + Tepelná izolace tl. 40 mm - Specifikace dle PD</t>
  </si>
  <si>
    <t>Potrubí měděné polotvrdé  D 28,6 + Tepelná izolace tl. 40 mm - Specifikace dle PD</t>
  </si>
  <si>
    <t>Zkouška těsnosti potrubí měděné do D 35x1,5</t>
  </si>
  <si>
    <t>D+M Refnet - Specifikace dle PD - KHRQ22M20T</t>
  </si>
  <si>
    <t>D+M Refnet - Specifikace dle PD - KHRQ22M29T9</t>
  </si>
  <si>
    <t>D+M Refnet - Specifikace dle PD - KHRQ22M64T</t>
  </si>
  <si>
    <t>D+M Venkovní kondenzační jednotka - Specifikace dle PD - RYYQ12T</t>
  </si>
  <si>
    <t>D+M Venkovní kondenzační jednotka - Specifikace dle PD - RYYQ14T</t>
  </si>
  <si>
    <t>" 5.NP. "</t>
  </si>
  <si>
    <t>" S kontinuálním topením. Chladící výkon 33,5 kW, topný výkon 37,5 kW. "</t>
  </si>
  <si>
    <t>" S kontinuálním topením. Chladící výkon 40,0 kW, topný výkon 45,0 kW. "</t>
  </si>
  <si>
    <t>" 1.NP. "</t>
  </si>
  <si>
    <t xml:space="preserve">D+M Kazetová jednotka s kruhovým výdechem - Specifikace dle PD - FXFQ-40A </t>
  </si>
  <si>
    <t xml:space="preserve">D+M Kazetová jednotka s kruhovým výdechem - Specifikace dle PD - FXFQ-50 A </t>
  </si>
  <si>
    <t xml:space="preserve">D+M Kazetová jednotka s kruhovým výdechem - Specifikace dle PD - FXFQ-63A </t>
  </si>
  <si>
    <t>D+M Kazetová jednotka s kruhovým výdechem - Specifikace dle PD - FXFQ-80A</t>
  </si>
  <si>
    <t>D+M Vnitřní nástěnná jednotka ovládaná vnitřním dálkovým ovládáním - Specifikace dle PD - FXAQ40P</t>
  </si>
  <si>
    <t>" Včetně kotvících prvků, čidel, prokabelování, dálkového ovládání a veškerého příslušenství dle PD. "</t>
  </si>
  <si>
    <t>" V ceně měření a regulace. "</t>
  </si>
  <si>
    <t>" 4.NP. "</t>
  </si>
  <si>
    <t>D+M Intelligent Touch Manager - Specifikace dle PD</t>
  </si>
  <si>
    <t>D+M Dálkové ovládání - Specifikace dle PD</t>
  </si>
  <si>
    <t>D+M Standardní dekorační panel - Specifikace dle PD</t>
  </si>
  <si>
    <t>D+M Přepínač chl/top (PCB) - Specifikace dle PD</t>
  </si>
  <si>
    <t>D+M Topný kabel - Specifikace dle PD</t>
  </si>
  <si>
    <t>D+M PCB topného kabelu - Specifikace dle PD</t>
  </si>
  <si>
    <t>D+M Upevňovací skříň - Specifikace dle PD</t>
  </si>
  <si>
    <t>D+M Montážní deska PCB - Specifikace dle PD</t>
  </si>
  <si>
    <t>D+M Přepínač chlaz./topení - Specifikace dle PD</t>
  </si>
  <si>
    <t>D+M iTM Rozpočítávání el. Energie (PPD) Software - Specifikace dle PD</t>
  </si>
  <si>
    <t>D+M iTM energy navigator software - Specifikace dle PD</t>
  </si>
  <si>
    <t>D+M Dodatečná náplň chladiva - Specifikace dle PD</t>
  </si>
  <si>
    <t>" Vnitřní jednotka: chladící výkon 6,0 kW, topný výkon 3,0 kW. "</t>
  </si>
  <si>
    <t>" 3.NP-4.NP. "</t>
  </si>
  <si>
    <t>" Venkovní jednotka: chladící výkon 10,6 kW. "</t>
  </si>
  <si>
    <t>D+M Jednotky přesné klimatizace - Specifikace dle PD</t>
  </si>
  <si>
    <t>" 1.NP-4.NP. "</t>
  </si>
  <si>
    <t>" Vnitřní jednotka: chladící výkon 6,8 kW. "</t>
  </si>
  <si>
    <t>" Vnitřní jednotka: chladící výkon 9,7 kW, topný výkon 6,0 kW. "</t>
  </si>
  <si>
    <t>" Venkovní jednotka: chladící výkon min. 7,2 kW. "</t>
  </si>
  <si>
    <t>D+M Jednotky chlazení - Specifikace dle PD</t>
  </si>
  <si>
    <t>" V ceně veškeré příslušenství a součásti dle PD, dále revize, zkoušky, regulace a zprovoznění systému tak, aby jednotlivé komponenty plnily funkční celek. Včetně zapojení potrubí, prokabelování (komunikačních linek) apod."</t>
  </si>
  <si>
    <t xml:space="preserve">D+M Instalace, seřízení, zprovoznění systému chlazení pro 1.PP až 4.NP - Specifikace dle PD </t>
  </si>
  <si>
    <t>73099925 SPC</t>
  </si>
  <si>
    <t>73099926 SPC</t>
  </si>
  <si>
    <t xml:space="preserve">"Stavební práce a dodávky spojené s provedením funkčního celku 730." </t>
  </si>
  <si>
    <t>73399927 SPC</t>
  </si>
  <si>
    <t>730</t>
  </si>
  <si>
    <t>7302232024 SPC</t>
  </si>
  <si>
    <t>7302232025 SPC</t>
  </si>
  <si>
    <t>7302232026 SPC</t>
  </si>
  <si>
    <t>7302232027 SPC</t>
  </si>
  <si>
    <t>7302232028 SPC</t>
  </si>
  <si>
    <t>7302232029 SPC</t>
  </si>
  <si>
    <t>7302232030 SPC</t>
  </si>
  <si>
    <t>7302232031 SPC</t>
  </si>
  <si>
    <t>7302232032 SPC</t>
  </si>
  <si>
    <t>7302232033 SPC</t>
  </si>
  <si>
    <t>7302232034 SPC</t>
  </si>
  <si>
    <t>7309996601 SPC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</si>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</sst>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###;\-####"/>
  </numFmts>
  <fonts count="4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0"/>
      <name val="MS Sans Serif"/>
      <family val="2"/>
      <charset val="238"/>
    </font>
    <font>
      <sz val="8"/>
      <color rgb="FF0000FF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8"/>
      <color indexed="20"/>
      <name val="Calibri"/>
      <family val="2"/>
      <charset val="238"/>
    </font>
    <font>
      <sz val="8"/>
      <name val="Arial CYR"/>
      <family val="2"/>
      <charset val="238"/>
    </font>
    <font>
      <sz val="8"/>
      <color indexed="12"/>
      <name val="Arial CE"/>
      <family val="2"/>
    </font>
    <font>
      <sz val="8"/>
      <name val="Calibri"/>
      <family val="2"/>
      <charset val="238"/>
    </font>
    <font>
      <sz val="8"/>
      <color indexed="12"/>
      <name val="Calibri"/>
      <family val="2"/>
      <charset val="238"/>
    </font>
    <font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11"/>
      <name val="Calibri"/>
      <family val="2"/>
      <scheme val="minor"/>
    </font>
    <font>
      <sz val="8"/>
      <color indexed="54"/>
      <name val="MS Sans Serif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name val="Arial CE"/>
      <family val="2"/>
    </font>
    <font>
      <sz val="8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22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/>
    <xf numFmtId="0" fontId="3" fillId="0" borderId="0" applyAlignment="0">
      <alignment vertical="top" wrapText="1"/>
      <protection locked="0"/>
    </xf>
    <xf numFmtId="0" fontId="17" fillId="0" borderId="0"/>
    <xf numFmtId="0" fontId="3" fillId="0" borderId="0" applyAlignment="0">
      <protection locked="0"/>
    </xf>
    <xf numFmtId="0" fontId="3" fillId="0" borderId="0" applyAlignment="0">
      <protection locked="0"/>
    </xf>
    <xf numFmtId="0" fontId="10" fillId="0" borderId="0"/>
    <xf numFmtId="0" fontId="33" fillId="0" borderId="0" applyFill="0" applyBorder="0" applyProtection="0"/>
    <xf numFmtId="0" fontId="34" fillId="0" borderId="0"/>
    <xf numFmtId="0" fontId="10" fillId="0" borderId="0"/>
    <xf numFmtId="0" fontId="35" fillId="0" borderId="0" applyAlignment="0">
      <alignment vertical="top" wrapText="1"/>
      <protection locked="0"/>
    </xf>
    <xf numFmtId="0" fontId="34" fillId="0" borderId="0" applyAlignment="0">
      <alignment vertical="top" wrapText="1"/>
      <protection locked="0"/>
    </xf>
    <xf numFmtId="0" fontId="10" fillId="0" borderId="0"/>
    <xf numFmtId="0" fontId="34" fillId="0" borderId="0"/>
    <xf numFmtId="0" fontId="10" fillId="0" borderId="0"/>
    <xf numFmtId="0" fontId="5" fillId="0" borderId="0"/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6" fillId="0" borderId="0"/>
    <xf numFmtId="0" fontId="37" fillId="0" borderId="0" applyFont="0" applyFill="0" applyBorder="0" applyAlignment="0" applyProtection="0"/>
    <xf numFmtId="0" fontId="34" fillId="0" borderId="0"/>
  </cellStyleXfs>
  <cellXfs count="244">
    <xf numFmtId="0" fontId="0" fillId="0" borderId="0" xfId="0"/>
    <xf numFmtId="0" fontId="2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6" fillId="0" borderId="1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16" fillId="2" borderId="2" xfId="0" quotePrefix="1" applyNumberFormat="1" applyFont="1" applyFill="1" applyBorder="1" applyAlignment="1" applyProtection="1">
      <alignment horizontal="left" wrapText="1"/>
    </xf>
    <xf numFmtId="0" fontId="1" fillId="0" borderId="0" xfId="4" applyFont="1" applyFill="1" applyAlignment="1" applyProtection="1">
      <alignment horizontal="left"/>
    </xf>
    <xf numFmtId="0" fontId="2" fillId="0" borderId="0" xfId="4" applyFont="1" applyFill="1" applyAlignment="1" applyProtection="1">
      <alignment horizontal="left"/>
    </xf>
    <xf numFmtId="0" fontId="4" fillId="3" borderId="0" xfId="5" applyFont="1" applyFill="1" applyAlignment="1" applyProtection="1">
      <alignment horizontal="left"/>
    </xf>
    <xf numFmtId="0" fontId="5" fillId="3" borderId="0" xfId="4" applyFont="1" applyFill="1" applyAlignment="1" applyProtection="1">
      <alignment horizontal="left"/>
    </xf>
    <xf numFmtId="0" fontId="17" fillId="3" borderId="0" xfId="4" applyFill="1" applyAlignment="1" applyProtection="1"/>
    <xf numFmtId="0" fontId="17" fillId="0" borderId="0" xfId="4" applyAlignment="1" applyProtection="1"/>
    <xf numFmtId="0" fontId="18" fillId="0" borderId="0" xfId="4" applyFont="1" applyAlignment="1" applyProtection="1"/>
    <xf numFmtId="0" fontId="4" fillId="0" borderId="0" xfId="4" applyFont="1" applyFill="1" applyAlignment="1" applyProtection="1">
      <alignment horizontal="left"/>
    </xf>
    <xf numFmtId="0" fontId="5" fillId="0" borderId="0" xfId="4" applyFont="1" applyFill="1" applyAlignment="1" applyProtection="1">
      <alignment horizontal="left"/>
    </xf>
    <xf numFmtId="0" fontId="20" fillId="0" borderId="1" xfId="4" applyFont="1" applyFill="1" applyBorder="1" applyAlignment="1" applyProtection="1">
      <alignment horizontal="center" vertical="center" wrapText="1"/>
    </xf>
    <xf numFmtId="0" fontId="20" fillId="0" borderId="3" xfId="4" applyFont="1" applyFill="1" applyBorder="1" applyAlignment="1" applyProtection="1">
      <alignment horizontal="center" vertical="center" wrapText="1"/>
    </xf>
    <xf numFmtId="166" fontId="5" fillId="2" borderId="2" xfId="4" applyNumberFormat="1" applyFont="1" applyFill="1" applyBorder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/>
    </xf>
    <xf numFmtId="0" fontId="0" fillId="0" borderId="0" xfId="0" applyAlignment="1" applyProtection="1"/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7" fontId="5" fillId="0" borderId="11" xfId="1" applyNumberFormat="1" applyFont="1" applyFill="1" applyBorder="1" applyAlignment="1" applyProtection="1">
      <alignment horizontal="center" vertical="center"/>
    </xf>
    <xf numFmtId="167" fontId="5" fillId="0" borderId="12" xfId="1" applyNumberFormat="1" applyFont="1" applyFill="1" applyBorder="1" applyAlignment="1" applyProtection="1">
      <alignment horizontal="center" vertical="center"/>
    </xf>
    <xf numFmtId="167" fontId="5" fillId="0" borderId="13" xfId="1" applyNumberFormat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left"/>
    </xf>
    <xf numFmtId="0" fontId="3" fillId="0" borderId="15" xfId="1" applyFont="1" applyFill="1" applyBorder="1" applyAlignment="1" applyProtection="1">
      <alignment horizontal="left"/>
    </xf>
    <xf numFmtId="0" fontId="30" fillId="0" borderId="2" xfId="1" applyFont="1" applyBorder="1" applyAlignment="1" applyProtection="1">
      <alignment horizontal="center" vertical="center"/>
    </xf>
    <xf numFmtId="0" fontId="30" fillId="0" borderId="2" xfId="1" applyFont="1" applyBorder="1" applyAlignment="1" applyProtection="1">
      <alignment horizontal="left" vertical="center"/>
    </xf>
    <xf numFmtId="166" fontId="30" fillId="0" borderId="2" xfId="1" applyNumberFormat="1" applyFont="1" applyBorder="1" applyAlignment="1" applyProtection="1">
      <alignment horizontal="right" vertical="center"/>
    </xf>
    <xf numFmtId="0" fontId="31" fillId="0" borderId="2" xfId="1" applyFont="1" applyBorder="1" applyAlignment="1" applyProtection="1">
      <alignment horizontal="left" vertical="center"/>
    </xf>
    <xf numFmtId="0" fontId="32" fillId="0" borderId="2" xfId="1" applyFont="1" applyBorder="1" applyAlignment="1" applyProtection="1">
      <alignment horizontal="left" vertical="center"/>
    </xf>
    <xf numFmtId="166" fontId="32" fillId="0" borderId="2" xfId="1" applyNumberFormat="1" applyFont="1" applyBorder="1" applyAlignment="1" applyProtection="1">
      <alignment horizontal="right" vertical="center"/>
    </xf>
    <xf numFmtId="166" fontId="5" fillId="4" borderId="2" xfId="4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left"/>
    </xf>
    <xf numFmtId="166" fontId="5" fillId="0" borderId="2" xfId="0" applyNumberFormat="1" applyFont="1" applyBorder="1" applyAlignment="1" applyProtection="1">
      <alignment horizontal="right"/>
      <protection locked="0"/>
    </xf>
    <xf numFmtId="0" fontId="3" fillId="0" borderId="0" xfId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0" fillId="0" borderId="0" xfId="0" applyProtection="1"/>
    <xf numFmtId="4" fontId="3" fillId="0" borderId="0" xfId="1" applyNumberFormat="1" applyAlignment="1" applyProtection="1">
      <alignment vertical="top"/>
    </xf>
    <xf numFmtId="0" fontId="17" fillId="0" borderId="0" xfId="4" applyFill="1" applyAlignment="1" applyProtection="1">
      <alignment horizontal="left" vertical="top"/>
    </xf>
    <xf numFmtId="0" fontId="17" fillId="0" borderId="0" xfId="4" applyProtection="1"/>
    <xf numFmtId="0" fontId="18" fillId="0" borderId="0" xfId="4" applyFont="1" applyProtection="1"/>
    <xf numFmtId="0" fontId="19" fillId="0" borderId="0" xfId="4" applyFont="1" applyFill="1" applyBorder="1" applyAlignment="1" applyProtection="1">
      <alignment horizontal="right" vertical="top"/>
    </xf>
    <xf numFmtId="164" fontId="4" fillId="3" borderId="0" xfId="4" applyNumberFormat="1" applyFont="1" applyFill="1" applyAlignment="1" applyProtection="1">
      <alignment horizontal="right"/>
    </xf>
    <xf numFmtId="0" fontId="4" fillId="3" borderId="0" xfId="4" applyFont="1" applyFill="1" applyAlignment="1" applyProtection="1">
      <alignment horizontal="left" wrapText="1"/>
    </xf>
    <xf numFmtId="165" fontId="4" fillId="3" borderId="0" xfId="4" applyNumberFormat="1" applyFont="1" applyFill="1" applyAlignment="1" applyProtection="1">
      <alignment horizontal="right"/>
    </xf>
    <xf numFmtId="166" fontId="4" fillId="3" borderId="0" xfId="4" applyNumberFormat="1" applyFont="1" applyFill="1" applyAlignment="1" applyProtection="1">
      <alignment horizontal="right"/>
    </xf>
    <xf numFmtId="0" fontId="17" fillId="3" borderId="0" xfId="4" applyFill="1" applyAlignment="1" applyProtection="1">
      <alignment horizontal="left" vertical="top"/>
    </xf>
    <xf numFmtId="0" fontId="18" fillId="3" borderId="0" xfId="4" applyFont="1" applyFill="1" applyAlignment="1" applyProtection="1">
      <alignment horizontal="left" vertical="top"/>
    </xf>
    <xf numFmtId="164" fontId="4" fillId="4" borderId="2" xfId="4" applyNumberFormat="1" applyFont="1" applyFill="1" applyBorder="1" applyAlignment="1" applyProtection="1">
      <alignment horizontal="right"/>
    </xf>
    <xf numFmtId="0" fontId="4" fillId="4" borderId="2" xfId="4" applyFont="1" applyFill="1" applyBorder="1" applyAlignment="1" applyProtection="1">
      <alignment horizontal="left" wrapText="1"/>
    </xf>
    <xf numFmtId="165" fontId="4" fillId="4" borderId="2" xfId="4" applyNumberFormat="1" applyFont="1" applyFill="1" applyBorder="1" applyAlignment="1" applyProtection="1">
      <alignment horizontal="right"/>
    </xf>
    <xf numFmtId="166" fontId="4" fillId="4" borderId="2" xfId="4" applyNumberFormat="1" applyFont="1" applyFill="1" applyBorder="1" applyAlignment="1" applyProtection="1">
      <alignment horizontal="right"/>
    </xf>
    <xf numFmtId="0" fontId="17" fillId="4" borderId="2" xfId="4" applyFill="1" applyBorder="1" applyAlignment="1" applyProtection="1">
      <alignment horizontal="left" vertical="top"/>
    </xf>
    <xf numFmtId="0" fontId="17" fillId="3" borderId="0" xfId="4" applyFill="1" applyProtection="1"/>
    <xf numFmtId="0" fontId="18" fillId="3" borderId="0" xfId="4" applyFont="1" applyFill="1" applyProtection="1"/>
    <xf numFmtId="164" fontId="5" fillId="2" borderId="2" xfId="4" applyNumberFormat="1" applyFont="1" applyFill="1" applyBorder="1" applyAlignment="1" applyProtection="1">
      <alignment horizontal="right"/>
    </xf>
    <xf numFmtId="0" fontId="5" fillId="2" borderId="2" xfId="4" applyFont="1" applyFill="1" applyBorder="1" applyAlignment="1" applyProtection="1">
      <alignment horizontal="left" wrapText="1"/>
    </xf>
    <xf numFmtId="2" fontId="5" fillId="2" borderId="2" xfId="4" applyNumberFormat="1" applyFont="1" applyFill="1" applyBorder="1" applyAlignment="1" applyProtection="1">
      <alignment horizontal="right"/>
    </xf>
    <xf numFmtId="166" fontId="5" fillId="2" borderId="2" xfId="4" applyNumberFormat="1" applyFont="1" applyFill="1" applyBorder="1" applyAlignment="1" applyProtection="1">
      <alignment horizontal="right"/>
    </xf>
    <xf numFmtId="166" fontId="5" fillId="2" borderId="2" xfId="4" applyNumberFormat="1" applyFont="1" applyFill="1" applyBorder="1" applyAlignment="1" applyProtection="1">
      <alignment horizontal="center"/>
    </xf>
    <xf numFmtId="0" fontId="17" fillId="0" borderId="0" xfId="4" applyAlignment="1" applyProtection="1">
      <alignment horizontal="left" vertical="top"/>
    </xf>
    <xf numFmtId="164" fontId="7" fillId="2" borderId="2" xfId="4" applyNumberFormat="1" applyFont="1" applyFill="1" applyBorder="1" applyAlignment="1" applyProtection="1">
      <alignment horizontal="right"/>
    </xf>
    <xf numFmtId="0" fontId="7" fillId="2" borderId="2" xfId="4" applyFont="1" applyFill="1" applyBorder="1" applyAlignment="1" applyProtection="1">
      <alignment horizontal="left" wrapText="1"/>
    </xf>
    <xf numFmtId="0" fontId="14" fillId="2" borderId="2" xfId="4" applyFont="1" applyFill="1" applyBorder="1" applyAlignment="1" applyProtection="1">
      <alignment horizontal="left" wrapText="1"/>
    </xf>
    <xf numFmtId="2" fontId="14" fillId="2" borderId="2" xfId="4" applyNumberFormat="1" applyFont="1" applyFill="1" applyBorder="1" applyAlignment="1" applyProtection="1"/>
    <xf numFmtId="0" fontId="17" fillId="2" borderId="2" xfId="4" applyFill="1" applyBorder="1" applyAlignment="1" applyProtection="1">
      <alignment horizontal="left" vertical="top"/>
    </xf>
    <xf numFmtId="166" fontId="7" fillId="2" borderId="2" xfId="4" applyNumberFormat="1" applyFont="1" applyFill="1" applyBorder="1" applyAlignment="1" applyProtection="1">
      <alignment horizontal="right"/>
    </xf>
    <xf numFmtId="164" fontId="7" fillId="2" borderId="2" xfId="0" applyNumberFormat="1" applyFont="1" applyFill="1" applyBorder="1" applyAlignment="1" applyProtection="1">
      <alignment horizontal="right"/>
    </xf>
    <xf numFmtId="49" fontId="7" fillId="2" borderId="2" xfId="0" applyNumberFormat="1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0" fontId="14" fillId="2" borderId="2" xfId="0" applyFont="1" applyFill="1" applyBorder="1" applyAlignment="1" applyProtection="1">
      <alignment horizontal="left" wrapText="1"/>
    </xf>
    <xf numFmtId="2" fontId="14" fillId="2" borderId="2" xfId="0" applyNumberFormat="1" applyFont="1" applyFill="1" applyBorder="1" applyAlignment="1" applyProtection="1">
      <alignment horizontal="right" wrapText="1"/>
    </xf>
    <xf numFmtId="166" fontId="7" fillId="2" borderId="2" xfId="0" applyNumberFormat="1" applyFont="1" applyFill="1" applyBorder="1" applyAlignment="1" applyProtection="1">
      <alignment horizontal="right"/>
    </xf>
    <xf numFmtId="166" fontId="5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0" fontId="0" fillId="0" borderId="0" xfId="0" applyFill="1" applyAlignment="1" applyProtection="1">
      <alignment vertical="top"/>
    </xf>
    <xf numFmtId="2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21" fillId="2" borderId="2" xfId="4" applyFont="1" applyFill="1" applyBorder="1" applyAlignment="1" applyProtection="1">
      <alignment horizontal="left" wrapText="1"/>
    </xf>
    <xf numFmtId="2" fontId="21" fillId="2" borderId="2" xfId="4" applyNumberFormat="1" applyFont="1" applyFill="1" applyBorder="1" applyAlignment="1" applyProtection="1">
      <alignment horizontal="right"/>
    </xf>
    <xf numFmtId="164" fontId="4" fillId="2" borderId="2" xfId="4" applyNumberFormat="1" applyFont="1" applyFill="1" applyBorder="1" applyAlignment="1" applyProtection="1">
      <alignment horizontal="right"/>
    </xf>
    <xf numFmtId="0" fontId="4" fillId="2" borderId="2" xfId="4" applyFont="1" applyFill="1" applyBorder="1" applyAlignment="1" applyProtection="1">
      <alignment horizontal="left" wrapText="1"/>
    </xf>
    <xf numFmtId="2" fontId="4" fillId="2" borderId="2" xfId="4" applyNumberFormat="1" applyFont="1" applyFill="1" applyBorder="1" applyAlignment="1" applyProtection="1">
      <alignment horizontal="right"/>
    </xf>
    <xf numFmtId="166" fontId="4" fillId="2" borderId="2" xfId="4" applyNumberFormat="1" applyFont="1" applyFill="1" applyBorder="1" applyAlignment="1" applyProtection="1">
      <alignment horizontal="right"/>
    </xf>
    <xf numFmtId="0" fontId="17" fillId="0" borderId="0" xfId="4" applyFill="1" applyProtection="1"/>
    <xf numFmtId="2" fontId="16" fillId="2" borderId="2" xfId="4" applyNumberFormat="1" applyFont="1" applyFill="1" applyBorder="1" applyAlignment="1" applyProtection="1">
      <alignment horizontal="right"/>
    </xf>
    <xf numFmtId="164" fontId="13" fillId="2" borderId="2" xfId="4" applyNumberFormat="1" applyFont="1" applyFill="1" applyBorder="1" applyAlignment="1" applyProtection="1">
      <alignment horizontal="right"/>
    </xf>
    <xf numFmtId="0" fontId="13" fillId="2" borderId="2" xfId="4" applyFont="1" applyFill="1" applyBorder="1" applyAlignment="1" applyProtection="1">
      <alignment horizontal="left" wrapText="1"/>
    </xf>
    <xf numFmtId="2" fontId="14" fillId="2" borderId="2" xfId="4" applyNumberFormat="1" applyFont="1" applyFill="1" applyBorder="1" applyAlignment="1" applyProtection="1">
      <alignment horizontal="right"/>
    </xf>
    <xf numFmtId="166" fontId="13" fillId="2" borderId="2" xfId="4" applyNumberFormat="1" applyFont="1" applyFill="1" applyBorder="1" applyAlignment="1" applyProtection="1">
      <alignment horizontal="right"/>
    </xf>
    <xf numFmtId="0" fontId="14" fillId="2" borderId="6" xfId="0" applyFont="1" applyFill="1" applyBorder="1" applyAlignment="1" applyProtection="1">
      <alignment horizontal="left" wrapText="1"/>
    </xf>
    <xf numFmtId="0" fontId="24" fillId="2" borderId="2" xfId="4" applyFont="1" applyFill="1" applyBorder="1" applyAlignment="1" applyProtection="1">
      <alignment horizontal="left" vertical="top"/>
    </xf>
    <xf numFmtId="164" fontId="5" fillId="4" borderId="2" xfId="4" applyNumberFormat="1" applyFont="1" applyFill="1" applyBorder="1" applyAlignment="1" applyProtection="1">
      <alignment horizontal="right"/>
    </xf>
    <xf numFmtId="0" fontId="5" fillId="4" borderId="2" xfId="4" applyFont="1" applyFill="1" applyBorder="1" applyAlignment="1" applyProtection="1">
      <alignment horizontal="left" wrapText="1"/>
    </xf>
    <xf numFmtId="2" fontId="5" fillId="4" borderId="2" xfId="4" applyNumberFormat="1" applyFont="1" applyFill="1" applyBorder="1" applyAlignment="1" applyProtection="1">
      <alignment horizontal="right"/>
    </xf>
    <xf numFmtId="166" fontId="5" fillId="4" borderId="2" xfId="4" applyNumberFormat="1" applyFont="1" applyFill="1" applyBorder="1" applyAlignment="1" applyProtection="1">
      <alignment horizontal="right"/>
    </xf>
    <xf numFmtId="166" fontId="5" fillId="4" borderId="2" xfId="4" applyNumberFormat="1" applyFont="1" applyFill="1" applyBorder="1" applyAlignment="1" applyProtection="1">
      <alignment horizontal="center"/>
    </xf>
    <xf numFmtId="0" fontId="22" fillId="3" borderId="0" xfId="4" applyFont="1" applyFill="1" applyAlignment="1" applyProtection="1">
      <alignment vertical="top"/>
    </xf>
    <xf numFmtId="0" fontId="23" fillId="3" borderId="0" xfId="4" applyFont="1" applyFill="1" applyAlignment="1" applyProtection="1">
      <alignment horizontal="left" vertical="top"/>
    </xf>
    <xf numFmtId="2" fontId="4" fillId="4" borderId="2" xfId="4" applyNumberFormat="1" applyFont="1" applyFill="1" applyBorder="1" applyAlignment="1" applyProtection="1">
      <alignment horizontal="right"/>
    </xf>
    <xf numFmtId="49" fontId="5" fillId="4" borderId="2" xfId="4" applyNumberFormat="1" applyFont="1" applyFill="1" applyBorder="1" applyAlignment="1" applyProtection="1">
      <alignment horizontal="left" wrapText="1"/>
    </xf>
    <xf numFmtId="49" fontId="5" fillId="2" borderId="2" xfId="4" applyNumberFormat="1" applyFont="1" applyFill="1" applyBorder="1" applyAlignment="1" applyProtection="1">
      <alignment horizontal="left" wrapText="1"/>
    </xf>
    <xf numFmtId="0" fontId="22" fillId="3" borderId="0" xfId="4" applyFont="1" applyFill="1" applyAlignment="1" applyProtection="1">
      <alignment horizontal="left" vertical="top"/>
    </xf>
    <xf numFmtId="0" fontId="24" fillId="3" borderId="0" xfId="4" applyFont="1" applyFill="1" applyAlignment="1" applyProtection="1">
      <alignment horizontal="left" vertical="top"/>
    </xf>
    <xf numFmtId="0" fontId="25" fillId="3" borderId="0" xfId="4" applyFont="1" applyFill="1" applyAlignment="1" applyProtection="1">
      <alignment horizontal="center" vertical="center"/>
    </xf>
    <xf numFmtId="0" fontId="3" fillId="2" borderId="2" xfId="4" applyFont="1" applyFill="1" applyBorder="1" applyAlignment="1" applyProtection="1">
      <alignment horizontal="left" vertical="top"/>
    </xf>
    <xf numFmtId="0" fontId="16" fillId="2" borderId="2" xfId="4" applyFont="1" applyFill="1" applyBorder="1" applyAlignment="1" applyProtection="1">
      <alignment horizontal="left" wrapText="1"/>
    </xf>
    <xf numFmtId="164" fontId="38" fillId="2" borderId="2" xfId="0" applyNumberFormat="1" applyFont="1" applyFill="1" applyBorder="1" applyAlignment="1" applyProtection="1">
      <alignment horizontal="right"/>
    </xf>
    <xf numFmtId="49" fontId="38" fillId="2" borderId="2" xfId="0" applyNumberFormat="1" applyFont="1" applyFill="1" applyBorder="1" applyAlignment="1" applyProtection="1">
      <alignment horizontal="left" wrapText="1"/>
    </xf>
    <xf numFmtId="0" fontId="38" fillId="2" borderId="2" xfId="0" applyFont="1" applyFill="1" applyBorder="1" applyAlignment="1" applyProtection="1">
      <alignment horizontal="left" wrapText="1"/>
    </xf>
    <xf numFmtId="0" fontId="21" fillId="2" borderId="2" xfId="0" applyFont="1" applyFill="1" applyBorder="1" applyAlignment="1" applyProtection="1">
      <alignment horizontal="left" wrapText="1"/>
    </xf>
    <xf numFmtId="2" fontId="21" fillId="2" borderId="2" xfId="0" applyNumberFormat="1" applyFont="1" applyFill="1" applyBorder="1" applyAlignment="1" applyProtection="1">
      <alignment horizontal="right"/>
    </xf>
    <xf numFmtId="166" fontId="38" fillId="2" borderId="2" xfId="0" applyNumberFormat="1" applyFont="1" applyFill="1" applyBorder="1" applyAlignment="1" applyProtection="1">
      <alignment horizontal="right"/>
    </xf>
    <xf numFmtId="166" fontId="38" fillId="2" borderId="2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5" fillId="2" borderId="2" xfId="4" quotePrefix="1" applyFont="1" applyFill="1" applyBorder="1" applyAlignment="1" applyProtection="1">
      <alignment horizontal="left" wrapText="1"/>
    </xf>
    <xf numFmtId="0" fontId="26" fillId="2" borderId="2" xfId="4" applyFont="1" applyFill="1" applyBorder="1" applyAlignment="1" applyProtection="1">
      <alignment horizontal="left" vertical="top"/>
    </xf>
    <xf numFmtId="164" fontId="8" fillId="0" borderId="0" xfId="4" applyNumberFormat="1" applyFont="1" applyFill="1" applyAlignment="1" applyProtection="1">
      <alignment horizontal="right"/>
    </xf>
    <xf numFmtId="0" fontId="8" fillId="0" borderId="0" xfId="4" applyFont="1" applyFill="1" applyAlignment="1" applyProtection="1">
      <alignment horizontal="left" wrapText="1"/>
    </xf>
    <xf numFmtId="165" fontId="8" fillId="0" borderId="0" xfId="4" applyNumberFormat="1" applyFont="1" applyFill="1" applyAlignment="1" applyProtection="1">
      <alignment horizontal="right"/>
    </xf>
    <xf numFmtId="166" fontId="8" fillId="0" borderId="0" xfId="4" applyNumberFormat="1" applyFont="1" applyFill="1" applyAlignment="1" applyProtection="1">
      <alignment horizontal="right"/>
    </xf>
    <xf numFmtId="0" fontId="18" fillId="0" borderId="0" xfId="4" applyFont="1" applyAlignment="1" applyProtection="1">
      <alignment horizontal="left" vertical="top"/>
    </xf>
    <xf numFmtId="0" fontId="4" fillId="0" borderId="3" xfId="4" applyFont="1" applyFill="1" applyBorder="1" applyAlignment="1" applyProtection="1">
      <alignment horizontal="left"/>
    </xf>
    <xf numFmtId="0" fontId="7" fillId="0" borderId="4" xfId="4" applyFont="1" applyFill="1" applyBorder="1" applyAlignment="1" applyProtection="1">
      <alignment horizontal="center"/>
    </xf>
    <xf numFmtId="165" fontId="7" fillId="0" borderId="4" xfId="4" applyNumberFormat="1" applyFont="1" applyFill="1" applyBorder="1" applyAlignment="1" applyProtection="1">
      <alignment horizontal="right"/>
    </xf>
    <xf numFmtId="166" fontId="7" fillId="0" borderId="4" xfId="4" applyNumberFormat="1" applyFont="1" applyFill="1" applyBorder="1" applyAlignment="1" applyProtection="1">
      <alignment horizontal="right"/>
    </xf>
    <xf numFmtId="166" fontId="4" fillId="0" borderId="1" xfId="4" applyNumberFormat="1" applyFont="1" applyFill="1" applyBorder="1" applyAlignment="1" applyProtection="1">
      <alignment horizontal="right"/>
    </xf>
    <xf numFmtId="164" fontId="5" fillId="0" borderId="0" xfId="4" applyNumberFormat="1" applyFont="1" applyFill="1" applyBorder="1" applyAlignment="1" applyProtection="1">
      <alignment horizontal="right"/>
    </xf>
    <xf numFmtId="49" fontId="5" fillId="0" borderId="0" xfId="4" applyNumberFormat="1" applyFont="1" applyFill="1" applyBorder="1" applyAlignment="1" applyProtection="1">
      <alignment horizontal="left" wrapText="1"/>
    </xf>
    <xf numFmtId="0" fontId="5" fillId="0" borderId="0" xfId="4" applyFont="1" applyFill="1" applyBorder="1" applyAlignment="1" applyProtection="1">
      <alignment horizontal="left" wrapText="1"/>
    </xf>
    <xf numFmtId="0" fontId="7" fillId="0" borderId="0" xfId="4" applyFont="1" applyFill="1" applyBorder="1" applyAlignment="1" applyProtection="1">
      <alignment horizontal="left" wrapText="1"/>
    </xf>
    <xf numFmtId="2" fontId="7" fillId="0" borderId="0" xfId="4" applyNumberFormat="1" applyFont="1" applyFill="1" applyBorder="1" applyAlignment="1" applyProtection="1">
      <alignment horizontal="right"/>
    </xf>
    <xf numFmtId="166" fontId="5" fillId="0" borderId="0" xfId="4" applyNumberFormat="1" applyFont="1" applyFill="1" applyBorder="1" applyAlignment="1" applyProtection="1">
      <alignment horizontal="right"/>
    </xf>
    <xf numFmtId="0" fontId="17" fillId="0" borderId="0" xfId="4" applyFill="1" applyAlignment="1" applyProtection="1">
      <alignment vertical="top"/>
    </xf>
    <xf numFmtId="0" fontId="11" fillId="0" borderId="0" xfId="2" applyFont="1" applyFill="1" applyAlignment="1" applyProtection="1">
      <alignment vertical="center"/>
    </xf>
    <xf numFmtId="49" fontId="11" fillId="0" borderId="0" xfId="2" applyNumberFormat="1" applyFont="1" applyFill="1" applyAlignment="1" applyProtection="1">
      <alignment vertical="center"/>
    </xf>
    <xf numFmtId="166" fontId="5" fillId="0" borderId="0" xfId="4" applyNumberFormat="1" applyFont="1" applyFill="1" applyBorder="1" applyAlignment="1" applyProtection="1">
      <alignment horizontal="center"/>
    </xf>
    <xf numFmtId="0" fontId="11" fillId="0" borderId="0" xfId="2" applyFont="1" applyFill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 wrapText="1"/>
    </xf>
    <xf numFmtId="0" fontId="17" fillId="0" borderId="0" xfId="4" applyFont="1" applyFill="1" applyAlignment="1" applyProtection="1">
      <alignment vertical="top"/>
    </xf>
    <xf numFmtId="0" fontId="27" fillId="0" borderId="0" xfId="4" applyFont="1" applyFill="1" applyBorder="1" applyAlignment="1" applyProtection="1">
      <alignment horizontal="left" vertical="top"/>
    </xf>
    <xf numFmtId="164" fontId="7" fillId="0" borderId="0" xfId="4" applyNumberFormat="1" applyFont="1" applyFill="1" applyBorder="1" applyAlignment="1" applyProtection="1">
      <alignment horizontal="right"/>
    </xf>
    <xf numFmtId="166" fontId="28" fillId="0" borderId="0" xfId="4" applyNumberFormat="1" applyFont="1" applyFill="1" applyBorder="1" applyAlignment="1" applyProtection="1">
      <alignment horizontal="center"/>
    </xf>
    <xf numFmtId="0" fontId="17" fillId="0" borderId="0" xfId="4" applyFill="1" applyBorder="1" applyAlignment="1" applyProtection="1">
      <alignment horizontal="left" vertical="top"/>
    </xf>
    <xf numFmtId="0" fontId="17" fillId="0" borderId="0" xfId="4" applyFont="1" applyFill="1" applyBorder="1" applyAlignment="1" applyProtection="1">
      <alignment horizontal="left" vertical="top"/>
    </xf>
    <xf numFmtId="0" fontId="29" fillId="0" borderId="0" xfId="4" applyFont="1" applyFill="1" applyBorder="1" applyAlignment="1" applyProtection="1">
      <alignment horizontal="left" vertical="top"/>
    </xf>
    <xf numFmtId="0" fontId="27" fillId="0" borderId="0" xfId="4" applyFont="1" applyFill="1" applyBorder="1" applyAlignment="1" applyProtection="1">
      <alignment vertical="top"/>
    </xf>
    <xf numFmtId="2" fontId="27" fillId="0" borderId="0" xfId="4" applyNumberFormat="1" applyFont="1" applyFill="1" applyBorder="1" applyAlignment="1" applyProtection="1">
      <alignment vertical="top"/>
    </xf>
    <xf numFmtId="2" fontId="28" fillId="0" borderId="0" xfId="4" applyNumberFormat="1" applyFont="1" applyFill="1" applyBorder="1" applyAlignment="1" applyProtection="1">
      <alignment horizontal="center"/>
    </xf>
    <xf numFmtId="0" fontId="17" fillId="0" borderId="0" xfId="4" applyFill="1" applyBorder="1" applyAlignment="1" applyProtection="1">
      <alignment vertical="top"/>
    </xf>
    <xf numFmtId="0" fontId="0" fillId="0" borderId="0" xfId="0" applyFill="1" applyProtection="1"/>
    <xf numFmtId="164" fontId="4" fillId="2" borderId="0" xfId="0" applyNumberFormat="1" applyFont="1" applyFill="1" applyAlignment="1" applyProtection="1">
      <alignment horizontal="right"/>
    </xf>
    <xf numFmtId="0" fontId="4" fillId="2" borderId="0" xfId="0" applyFont="1" applyFill="1" applyAlignment="1" applyProtection="1">
      <alignment horizontal="left" wrapText="1"/>
    </xf>
    <xf numFmtId="165" fontId="4" fillId="2" borderId="0" xfId="0" applyNumberFormat="1" applyFont="1" applyFill="1" applyAlignment="1" applyProtection="1">
      <alignment horizontal="right"/>
    </xf>
    <xf numFmtId="166" fontId="4" fillId="2" borderId="0" xfId="0" applyNumberFormat="1" applyFont="1" applyFill="1" applyAlignment="1" applyProtection="1">
      <alignment horizontal="right"/>
    </xf>
    <xf numFmtId="0" fontId="0" fillId="2" borderId="0" xfId="0" applyFill="1" applyAlignment="1" applyProtection="1">
      <alignment horizontal="left" vertical="top"/>
    </xf>
    <xf numFmtId="164" fontId="4" fillId="2" borderId="2" xfId="0" applyNumberFormat="1" applyFont="1" applyFill="1" applyBorder="1" applyAlignment="1" applyProtection="1">
      <alignment horizontal="right"/>
    </xf>
    <xf numFmtId="0" fontId="4" fillId="2" borderId="2" xfId="0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164" fontId="5" fillId="2" borderId="2" xfId="0" applyNumberFormat="1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horizontal="left" wrapText="1"/>
    </xf>
    <xf numFmtId="2" fontId="5" fillId="2" borderId="2" xfId="0" applyNumberFormat="1" applyFont="1" applyFill="1" applyBorder="1" applyAlignment="1" applyProtection="1">
      <alignment horizontal="right" wrapText="1"/>
    </xf>
    <xf numFmtId="166" fontId="5" fillId="2" borderId="2" xfId="0" applyNumberFormat="1" applyFont="1" applyFill="1" applyBorder="1" applyAlignment="1" applyProtection="1">
      <alignment horizontal="center"/>
    </xf>
    <xf numFmtId="0" fontId="0" fillId="2" borderId="0" xfId="0" applyFont="1" applyFill="1" applyAlignment="1" applyProtection="1">
      <alignment horizontal="left" vertical="top"/>
    </xf>
    <xf numFmtId="164" fontId="13" fillId="2" borderId="2" xfId="0" applyNumberFormat="1" applyFont="1" applyFill="1" applyBorder="1" applyAlignment="1" applyProtection="1">
      <alignment horizontal="right"/>
    </xf>
    <xf numFmtId="0" fontId="13" fillId="2" borderId="2" xfId="0" applyFont="1" applyFill="1" applyBorder="1" applyAlignment="1" applyProtection="1">
      <alignment horizontal="left" wrapText="1"/>
    </xf>
    <xf numFmtId="0" fontId="14" fillId="2" borderId="2" xfId="3" applyFont="1" applyFill="1" applyBorder="1" applyAlignment="1" applyProtection="1">
      <alignment horizontal="left" wrapText="1"/>
    </xf>
    <xf numFmtId="2" fontId="14" fillId="2" borderId="2" xfId="0" applyNumberFormat="1" applyFont="1" applyFill="1" applyBorder="1" applyAlignment="1" applyProtection="1">
      <alignment horizontal="right"/>
    </xf>
    <xf numFmtId="166" fontId="39" fillId="2" borderId="2" xfId="0" applyNumberFormat="1" applyFont="1" applyFill="1" applyBorder="1" applyAlignment="1" applyProtection="1">
      <alignment horizontal="right"/>
    </xf>
    <xf numFmtId="166" fontId="13" fillId="2" borderId="2" xfId="0" applyNumberFormat="1" applyFont="1" applyFill="1" applyBorder="1" applyAlignment="1" applyProtection="1">
      <alignment horizontal="right"/>
    </xf>
    <xf numFmtId="0" fontId="3" fillId="0" borderId="0" xfId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40" fillId="2" borderId="0" xfId="0" applyFont="1" applyFill="1" applyAlignment="1" applyProtection="1">
      <alignment horizontal="left" vertical="top"/>
    </xf>
    <xf numFmtId="0" fontId="40" fillId="0" borderId="0" xfId="0" applyFont="1" applyAlignment="1" applyProtection="1">
      <alignment horizontal="left" vertical="top"/>
    </xf>
    <xf numFmtId="0" fontId="5" fillId="0" borderId="2" xfId="0" applyFont="1" applyBorder="1" applyAlignment="1" applyProtection="1">
      <alignment horizontal="left" wrapText="1"/>
    </xf>
    <xf numFmtId="2" fontId="5" fillId="2" borderId="2" xfId="0" applyNumberFormat="1" applyFont="1" applyFill="1" applyBorder="1" applyAlignment="1" applyProtection="1">
      <alignment horizontal="right"/>
    </xf>
    <xf numFmtId="166" fontId="5" fillId="0" borderId="2" xfId="0" applyNumberFormat="1" applyFont="1" applyBorder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left" wrapText="1"/>
    </xf>
    <xf numFmtId="0" fontId="0" fillId="0" borderId="0" xfId="0" applyFont="1" applyAlignment="1" applyProtection="1">
      <alignment horizontal="left" vertical="top"/>
    </xf>
    <xf numFmtId="2" fontId="13" fillId="2" borderId="2" xfId="0" applyNumberFormat="1" applyFont="1" applyFill="1" applyBorder="1" applyAlignment="1" applyProtection="1">
      <alignment horizontal="right"/>
    </xf>
    <xf numFmtId="164" fontId="5" fillId="0" borderId="2" xfId="1" applyNumberFormat="1" applyFont="1" applyBorder="1" applyAlignment="1" applyProtection="1">
      <alignment horizontal="right"/>
    </xf>
    <xf numFmtId="0" fontId="5" fillId="0" borderId="2" xfId="1" applyFont="1" applyFill="1" applyBorder="1" applyAlignment="1" applyProtection="1">
      <alignment horizontal="left" wrapText="1"/>
    </xf>
    <xf numFmtId="0" fontId="5" fillId="5" borderId="2" xfId="1" applyFont="1" applyFill="1" applyBorder="1" applyAlignment="1" applyProtection="1">
      <alignment horizontal="left" wrapText="1"/>
    </xf>
    <xf numFmtId="2" fontId="5" fillId="0" borderId="2" xfId="1" applyNumberFormat="1" applyFont="1" applyFill="1" applyBorder="1" applyAlignment="1" applyProtection="1">
      <alignment horizontal="right"/>
    </xf>
    <xf numFmtId="166" fontId="5" fillId="0" borderId="2" xfId="1" applyNumberFormat="1" applyFont="1" applyBorder="1" applyAlignment="1" applyProtection="1">
      <alignment horizontal="right"/>
    </xf>
    <xf numFmtId="164" fontId="13" fillId="0" borderId="2" xfId="1" applyNumberFormat="1" applyFont="1" applyBorder="1" applyAlignment="1" applyProtection="1">
      <alignment horizontal="right"/>
    </xf>
    <xf numFmtId="0" fontId="13" fillId="0" borderId="2" xfId="1" applyFont="1" applyBorder="1" applyAlignment="1" applyProtection="1">
      <alignment horizontal="left" wrapText="1"/>
    </xf>
    <xf numFmtId="0" fontId="14" fillId="0" borderId="2" xfId="1" applyFont="1" applyBorder="1" applyAlignment="1" applyProtection="1">
      <alignment horizontal="left" wrapText="1"/>
    </xf>
    <xf numFmtId="2" fontId="14" fillId="0" borderId="2" xfId="1" applyNumberFormat="1" applyFont="1" applyBorder="1" applyAlignment="1" applyProtection="1">
      <alignment horizontal="right"/>
    </xf>
    <xf numFmtId="166" fontId="13" fillId="0" borderId="2" xfId="1" applyNumberFormat="1" applyFont="1" applyBorder="1" applyAlignment="1" applyProtection="1">
      <alignment horizontal="right"/>
    </xf>
    <xf numFmtId="0" fontId="3" fillId="0" borderId="2" xfId="1" applyFill="1" applyBorder="1" applyAlignment="1" applyProtection="1">
      <alignment horizontal="left" vertical="top"/>
    </xf>
    <xf numFmtId="0" fontId="15" fillId="0" borderId="0" xfId="1" applyFont="1" applyAlignment="1" applyProtection="1">
      <alignment horizontal="left" vertical="top"/>
    </xf>
    <xf numFmtId="164" fontId="8" fillId="0" borderId="0" xfId="0" applyNumberFormat="1" applyFont="1" applyAlignment="1" applyProtection="1">
      <alignment horizontal="right"/>
    </xf>
    <xf numFmtId="0" fontId="8" fillId="0" borderId="0" xfId="0" applyFont="1" applyAlignment="1" applyProtection="1">
      <alignment horizontal="left" wrapText="1"/>
    </xf>
    <xf numFmtId="0" fontId="8" fillId="0" borderId="0" xfId="0" applyFont="1" applyFill="1" applyAlignment="1" applyProtection="1">
      <alignment horizontal="left" wrapText="1"/>
    </xf>
    <xf numFmtId="165" fontId="8" fillId="0" borderId="0" xfId="0" applyNumberFormat="1" applyFont="1" applyAlignment="1" applyProtection="1">
      <alignment horizontal="right"/>
    </xf>
    <xf numFmtId="166" fontId="8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4" fillId="0" borderId="3" xfId="0" applyFont="1" applyFill="1" applyBorder="1" applyAlignment="1" applyProtection="1">
      <alignment horizontal="left"/>
    </xf>
    <xf numFmtId="0" fontId="7" fillId="0" borderId="4" xfId="0" applyFont="1" applyBorder="1" applyAlignment="1" applyProtection="1">
      <alignment horizontal="center"/>
    </xf>
    <xf numFmtId="165" fontId="7" fillId="0" borderId="4" xfId="0" applyNumberFormat="1" applyFont="1" applyBorder="1" applyAlignment="1" applyProtection="1">
      <alignment horizontal="right"/>
    </xf>
    <xf numFmtId="166" fontId="7" fillId="0" borderId="4" xfId="0" applyNumberFormat="1" applyFont="1" applyBorder="1" applyAlignment="1" applyProtection="1">
      <alignment horizontal="right"/>
    </xf>
    <xf numFmtId="166" fontId="4" fillId="0" borderId="1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right"/>
    </xf>
    <xf numFmtId="49" fontId="7" fillId="0" borderId="0" xfId="0" applyNumberFormat="1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center" wrapText="1"/>
    </xf>
    <xf numFmtId="165" fontId="7" fillId="0" borderId="0" xfId="0" applyNumberFormat="1" applyFont="1" applyBorder="1" applyAlignment="1" applyProtection="1">
      <alignment horizontal="right"/>
    </xf>
    <xf numFmtId="166" fontId="7" fillId="0" borderId="0" xfId="0" applyNumberFormat="1" applyFont="1" applyBorder="1" applyAlignment="1" applyProtection="1">
      <alignment horizontal="right"/>
    </xf>
    <xf numFmtId="166" fontId="5" fillId="0" borderId="0" xfId="0" applyNumberFormat="1" applyFont="1" applyBorder="1" applyAlignment="1" applyProtection="1">
      <alignment horizontal="right"/>
    </xf>
    <xf numFmtId="0" fontId="11" fillId="0" borderId="0" xfId="2" applyFont="1" applyAlignment="1" applyProtection="1">
      <alignment vertical="center"/>
    </xf>
    <xf numFmtId="49" fontId="11" fillId="0" borderId="0" xfId="2" applyNumberFormat="1" applyFont="1" applyAlignment="1" applyProtection="1">
      <alignment vertical="center"/>
    </xf>
    <xf numFmtId="166" fontId="5" fillId="0" borderId="0" xfId="0" applyNumberFormat="1" applyFont="1" applyFill="1" applyBorder="1" applyAlignment="1" applyProtection="1">
      <alignment horizont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2" applyFont="1" applyBorder="1" applyAlignment="1" applyProtection="1">
      <alignment horizontal="center" vertical="center" wrapText="1"/>
    </xf>
    <xf numFmtId="0" fontId="11" fillId="0" borderId="0" xfId="2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166" fontId="5" fillId="2" borderId="2" xfId="1" applyNumberFormat="1" applyFont="1" applyFill="1" applyBorder="1" applyAlignment="1" applyProtection="1">
      <alignment horizontal="right"/>
      <protection locked="0"/>
    </xf>
    <xf numFmtId="164" fontId="4" fillId="0" borderId="1" xfId="4" applyNumberFormat="1" applyFont="1" applyFill="1" applyBorder="1" applyAlignment="1" applyProtection="1">
      <alignment horizontal="center"/>
    </xf>
    <xf numFmtId="0" fontId="11" fillId="0" borderId="0" xfId="7" applyFont="1" applyFill="1" applyBorder="1" applyAlignment="1" applyProtection="1">
      <alignment vertical="center" wrapText="1"/>
    </xf>
    <xf numFmtId="0" fontId="11" fillId="0" borderId="0" xfId="2" applyFont="1" applyFill="1" applyBorder="1" applyAlignment="1" applyProtection="1">
      <alignment vertical="center" wrapText="1"/>
    </xf>
    <xf numFmtId="0" fontId="11" fillId="0" borderId="0" xfId="2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164" fontId="4" fillId="0" borderId="3" xfId="0" applyNumberFormat="1" applyFont="1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"/>
    </xf>
    <xf numFmtId="0" fontId="11" fillId="0" borderId="0" xfId="2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3" fillId="0" borderId="0" xfId="1" applyFill="1" applyAlignment="1" applyProtection="1">
      <alignment vertical="center" wrapText="1"/>
    </xf>
  </cellXfs>
  <cellStyles count="22">
    <cellStyle name="Normal_Power Voltage Bill 08.06" xfId="8"/>
    <cellStyle name="Normale_Complete_official_price_list_2007CZ" xfId="9"/>
    <cellStyle name="normální" xfId="0" builtinId="0"/>
    <cellStyle name="Normální 10" xfId="10"/>
    <cellStyle name="Normální 11" xfId="11"/>
    <cellStyle name="Normální 2" xfId="1"/>
    <cellStyle name="Normální 2 2" xfId="5"/>
    <cellStyle name="Normální 2 3" xfId="12"/>
    <cellStyle name="Normální 3" xfId="4"/>
    <cellStyle name="Normální 3 2" xfId="13"/>
    <cellStyle name="Normální 4" xfId="14"/>
    <cellStyle name="Normální 5" xfId="15"/>
    <cellStyle name="Normální 6" xfId="16"/>
    <cellStyle name="Normální 7" xfId="17"/>
    <cellStyle name="Normální 8" xfId="3"/>
    <cellStyle name="Normální 8 2" xfId="6"/>
    <cellStyle name="normální 9" xfId="18"/>
    <cellStyle name="normální_POL.XLS" xfId="2"/>
    <cellStyle name="normální_POL.XLS 2" xfId="7"/>
    <cellStyle name="Styl 1" xfId="19"/>
    <cellStyle name="Währung" xfId="20"/>
    <cellStyle name="標準_IPS alpha BOQ ME forms detail_Mechanical_El." xfId="2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workbookViewId="0">
      <selection activeCell="B33" sqref="B33"/>
    </sheetView>
  </sheetViews>
  <sheetFormatPr defaultRowHeight="10.5"/>
  <cols>
    <col min="1" max="1" width="10.140625" style="42" customWidth="1"/>
    <col min="2" max="2" width="62.7109375" style="42" customWidth="1"/>
    <col min="3" max="3" width="13.5703125" style="42" customWidth="1"/>
    <col min="4" max="4" width="9.140625" style="42"/>
    <col min="5" max="5" width="11.140625" style="42" customWidth="1"/>
    <col min="6" max="256" width="9.140625" style="42"/>
    <col min="257" max="257" width="10.140625" style="42" customWidth="1"/>
    <col min="258" max="258" width="59.5703125" style="42" customWidth="1"/>
    <col min="259" max="259" width="13.5703125" style="42" customWidth="1"/>
    <col min="260" max="512" width="9.140625" style="42"/>
    <col min="513" max="513" width="10.140625" style="42" customWidth="1"/>
    <col min="514" max="514" width="59.5703125" style="42" customWidth="1"/>
    <col min="515" max="515" width="13.5703125" style="42" customWidth="1"/>
    <col min="516" max="768" width="9.140625" style="42"/>
    <col min="769" max="769" width="10.140625" style="42" customWidth="1"/>
    <col min="770" max="770" width="59.5703125" style="42" customWidth="1"/>
    <col min="771" max="771" width="13.5703125" style="42" customWidth="1"/>
    <col min="772" max="1024" width="9.140625" style="42"/>
    <col min="1025" max="1025" width="10.140625" style="42" customWidth="1"/>
    <col min="1026" max="1026" width="59.5703125" style="42" customWidth="1"/>
    <col min="1027" max="1027" width="13.5703125" style="42" customWidth="1"/>
    <col min="1028" max="1280" width="9.140625" style="42"/>
    <col min="1281" max="1281" width="10.140625" style="42" customWidth="1"/>
    <col min="1282" max="1282" width="59.5703125" style="42" customWidth="1"/>
    <col min="1283" max="1283" width="13.5703125" style="42" customWidth="1"/>
    <col min="1284" max="1536" width="9.140625" style="42"/>
    <col min="1537" max="1537" width="10.140625" style="42" customWidth="1"/>
    <col min="1538" max="1538" width="59.5703125" style="42" customWidth="1"/>
    <col min="1539" max="1539" width="13.5703125" style="42" customWidth="1"/>
    <col min="1540" max="1792" width="9.140625" style="42"/>
    <col min="1793" max="1793" width="10.140625" style="42" customWidth="1"/>
    <col min="1794" max="1794" width="59.5703125" style="42" customWidth="1"/>
    <col min="1795" max="1795" width="13.5703125" style="42" customWidth="1"/>
    <col min="1796" max="2048" width="9.140625" style="42"/>
    <col min="2049" max="2049" width="10.140625" style="42" customWidth="1"/>
    <col min="2050" max="2050" width="59.5703125" style="42" customWidth="1"/>
    <col min="2051" max="2051" width="13.5703125" style="42" customWidth="1"/>
    <col min="2052" max="2304" width="9.140625" style="42"/>
    <col min="2305" max="2305" width="10.140625" style="42" customWidth="1"/>
    <col min="2306" max="2306" width="59.5703125" style="42" customWidth="1"/>
    <col min="2307" max="2307" width="13.5703125" style="42" customWidth="1"/>
    <col min="2308" max="2560" width="9.140625" style="42"/>
    <col min="2561" max="2561" width="10.140625" style="42" customWidth="1"/>
    <col min="2562" max="2562" width="59.5703125" style="42" customWidth="1"/>
    <col min="2563" max="2563" width="13.5703125" style="42" customWidth="1"/>
    <col min="2564" max="2816" width="9.140625" style="42"/>
    <col min="2817" max="2817" width="10.140625" style="42" customWidth="1"/>
    <col min="2818" max="2818" width="59.5703125" style="42" customWidth="1"/>
    <col min="2819" max="2819" width="13.5703125" style="42" customWidth="1"/>
    <col min="2820" max="3072" width="9.140625" style="42"/>
    <col min="3073" max="3073" width="10.140625" style="42" customWidth="1"/>
    <col min="3074" max="3074" width="59.5703125" style="42" customWidth="1"/>
    <col min="3075" max="3075" width="13.5703125" style="42" customWidth="1"/>
    <col min="3076" max="3328" width="9.140625" style="42"/>
    <col min="3329" max="3329" width="10.140625" style="42" customWidth="1"/>
    <col min="3330" max="3330" width="59.5703125" style="42" customWidth="1"/>
    <col min="3331" max="3331" width="13.5703125" style="42" customWidth="1"/>
    <col min="3332" max="3584" width="9.140625" style="42"/>
    <col min="3585" max="3585" width="10.140625" style="42" customWidth="1"/>
    <col min="3586" max="3586" width="59.5703125" style="42" customWidth="1"/>
    <col min="3587" max="3587" width="13.5703125" style="42" customWidth="1"/>
    <col min="3588" max="3840" width="9.140625" style="42"/>
    <col min="3841" max="3841" width="10.140625" style="42" customWidth="1"/>
    <col min="3842" max="3842" width="59.5703125" style="42" customWidth="1"/>
    <col min="3843" max="3843" width="13.5703125" style="42" customWidth="1"/>
    <col min="3844" max="4096" width="9.140625" style="42"/>
    <col min="4097" max="4097" width="10.140625" style="42" customWidth="1"/>
    <col min="4098" max="4098" width="59.5703125" style="42" customWidth="1"/>
    <col min="4099" max="4099" width="13.5703125" style="42" customWidth="1"/>
    <col min="4100" max="4352" width="9.140625" style="42"/>
    <col min="4353" max="4353" width="10.140625" style="42" customWidth="1"/>
    <col min="4354" max="4354" width="59.5703125" style="42" customWidth="1"/>
    <col min="4355" max="4355" width="13.5703125" style="42" customWidth="1"/>
    <col min="4356" max="4608" width="9.140625" style="42"/>
    <col min="4609" max="4609" width="10.140625" style="42" customWidth="1"/>
    <col min="4610" max="4610" width="59.5703125" style="42" customWidth="1"/>
    <col min="4611" max="4611" width="13.5703125" style="42" customWidth="1"/>
    <col min="4612" max="4864" width="9.140625" style="42"/>
    <col min="4865" max="4865" width="10.140625" style="42" customWidth="1"/>
    <col min="4866" max="4866" width="59.5703125" style="42" customWidth="1"/>
    <col min="4867" max="4867" width="13.5703125" style="42" customWidth="1"/>
    <col min="4868" max="5120" width="9.140625" style="42"/>
    <col min="5121" max="5121" width="10.140625" style="42" customWidth="1"/>
    <col min="5122" max="5122" width="59.5703125" style="42" customWidth="1"/>
    <col min="5123" max="5123" width="13.5703125" style="42" customWidth="1"/>
    <col min="5124" max="5376" width="9.140625" style="42"/>
    <col min="5377" max="5377" width="10.140625" style="42" customWidth="1"/>
    <col min="5378" max="5378" width="59.5703125" style="42" customWidth="1"/>
    <col min="5379" max="5379" width="13.5703125" style="42" customWidth="1"/>
    <col min="5380" max="5632" width="9.140625" style="42"/>
    <col min="5633" max="5633" width="10.140625" style="42" customWidth="1"/>
    <col min="5634" max="5634" width="59.5703125" style="42" customWidth="1"/>
    <col min="5635" max="5635" width="13.5703125" style="42" customWidth="1"/>
    <col min="5636" max="5888" width="9.140625" style="42"/>
    <col min="5889" max="5889" width="10.140625" style="42" customWidth="1"/>
    <col min="5890" max="5890" width="59.5703125" style="42" customWidth="1"/>
    <col min="5891" max="5891" width="13.5703125" style="42" customWidth="1"/>
    <col min="5892" max="6144" width="9.140625" style="42"/>
    <col min="6145" max="6145" width="10.140625" style="42" customWidth="1"/>
    <col min="6146" max="6146" width="59.5703125" style="42" customWidth="1"/>
    <col min="6147" max="6147" width="13.5703125" style="42" customWidth="1"/>
    <col min="6148" max="6400" width="9.140625" style="42"/>
    <col min="6401" max="6401" width="10.140625" style="42" customWidth="1"/>
    <col min="6402" max="6402" width="59.5703125" style="42" customWidth="1"/>
    <col min="6403" max="6403" width="13.5703125" style="42" customWidth="1"/>
    <col min="6404" max="6656" width="9.140625" style="42"/>
    <col min="6657" max="6657" width="10.140625" style="42" customWidth="1"/>
    <col min="6658" max="6658" width="59.5703125" style="42" customWidth="1"/>
    <col min="6659" max="6659" width="13.5703125" style="42" customWidth="1"/>
    <col min="6660" max="6912" width="9.140625" style="42"/>
    <col min="6913" max="6913" width="10.140625" style="42" customWidth="1"/>
    <col min="6914" max="6914" width="59.5703125" style="42" customWidth="1"/>
    <col min="6915" max="6915" width="13.5703125" style="42" customWidth="1"/>
    <col min="6916" max="7168" width="9.140625" style="42"/>
    <col min="7169" max="7169" width="10.140625" style="42" customWidth="1"/>
    <col min="7170" max="7170" width="59.5703125" style="42" customWidth="1"/>
    <col min="7171" max="7171" width="13.5703125" style="42" customWidth="1"/>
    <col min="7172" max="7424" width="9.140625" style="42"/>
    <col min="7425" max="7425" width="10.140625" style="42" customWidth="1"/>
    <col min="7426" max="7426" width="59.5703125" style="42" customWidth="1"/>
    <col min="7427" max="7427" width="13.5703125" style="42" customWidth="1"/>
    <col min="7428" max="7680" width="9.140625" style="42"/>
    <col min="7681" max="7681" width="10.140625" style="42" customWidth="1"/>
    <col min="7682" max="7682" width="59.5703125" style="42" customWidth="1"/>
    <col min="7683" max="7683" width="13.5703125" style="42" customWidth="1"/>
    <col min="7684" max="7936" width="9.140625" style="42"/>
    <col min="7937" max="7937" width="10.140625" style="42" customWidth="1"/>
    <col min="7938" max="7938" width="59.5703125" style="42" customWidth="1"/>
    <col min="7939" max="7939" width="13.5703125" style="42" customWidth="1"/>
    <col min="7940" max="8192" width="9.140625" style="42"/>
    <col min="8193" max="8193" width="10.140625" style="42" customWidth="1"/>
    <col min="8194" max="8194" width="59.5703125" style="42" customWidth="1"/>
    <col min="8195" max="8195" width="13.5703125" style="42" customWidth="1"/>
    <col min="8196" max="8448" width="9.140625" style="42"/>
    <col min="8449" max="8449" width="10.140625" style="42" customWidth="1"/>
    <col min="8450" max="8450" width="59.5703125" style="42" customWidth="1"/>
    <col min="8451" max="8451" width="13.5703125" style="42" customWidth="1"/>
    <col min="8452" max="8704" width="9.140625" style="42"/>
    <col min="8705" max="8705" width="10.140625" style="42" customWidth="1"/>
    <col min="8706" max="8706" width="59.5703125" style="42" customWidth="1"/>
    <col min="8707" max="8707" width="13.5703125" style="42" customWidth="1"/>
    <col min="8708" max="8960" width="9.140625" style="42"/>
    <col min="8961" max="8961" width="10.140625" style="42" customWidth="1"/>
    <col min="8962" max="8962" width="59.5703125" style="42" customWidth="1"/>
    <col min="8963" max="8963" width="13.5703125" style="42" customWidth="1"/>
    <col min="8964" max="9216" width="9.140625" style="42"/>
    <col min="9217" max="9217" width="10.140625" style="42" customWidth="1"/>
    <col min="9218" max="9218" width="59.5703125" style="42" customWidth="1"/>
    <col min="9219" max="9219" width="13.5703125" style="42" customWidth="1"/>
    <col min="9220" max="9472" width="9.140625" style="42"/>
    <col min="9473" max="9473" width="10.140625" style="42" customWidth="1"/>
    <col min="9474" max="9474" width="59.5703125" style="42" customWidth="1"/>
    <col min="9475" max="9475" width="13.5703125" style="42" customWidth="1"/>
    <col min="9476" max="9728" width="9.140625" style="42"/>
    <col min="9729" max="9729" width="10.140625" style="42" customWidth="1"/>
    <col min="9730" max="9730" width="59.5703125" style="42" customWidth="1"/>
    <col min="9731" max="9731" width="13.5703125" style="42" customWidth="1"/>
    <col min="9732" max="9984" width="9.140625" style="42"/>
    <col min="9985" max="9985" width="10.140625" style="42" customWidth="1"/>
    <col min="9986" max="9986" width="59.5703125" style="42" customWidth="1"/>
    <col min="9987" max="9987" width="13.5703125" style="42" customWidth="1"/>
    <col min="9988" max="10240" width="9.140625" style="42"/>
    <col min="10241" max="10241" width="10.140625" style="42" customWidth="1"/>
    <col min="10242" max="10242" width="59.5703125" style="42" customWidth="1"/>
    <col min="10243" max="10243" width="13.5703125" style="42" customWidth="1"/>
    <col min="10244" max="10496" width="9.140625" style="42"/>
    <col min="10497" max="10497" width="10.140625" style="42" customWidth="1"/>
    <col min="10498" max="10498" width="59.5703125" style="42" customWidth="1"/>
    <col min="10499" max="10499" width="13.5703125" style="42" customWidth="1"/>
    <col min="10500" max="10752" width="9.140625" style="42"/>
    <col min="10753" max="10753" width="10.140625" style="42" customWidth="1"/>
    <col min="10754" max="10754" width="59.5703125" style="42" customWidth="1"/>
    <col min="10755" max="10755" width="13.5703125" style="42" customWidth="1"/>
    <col min="10756" max="11008" width="9.140625" style="42"/>
    <col min="11009" max="11009" width="10.140625" style="42" customWidth="1"/>
    <col min="11010" max="11010" width="59.5703125" style="42" customWidth="1"/>
    <col min="11011" max="11011" width="13.5703125" style="42" customWidth="1"/>
    <col min="11012" max="11264" width="9.140625" style="42"/>
    <col min="11265" max="11265" width="10.140625" style="42" customWidth="1"/>
    <col min="11266" max="11266" width="59.5703125" style="42" customWidth="1"/>
    <col min="11267" max="11267" width="13.5703125" style="42" customWidth="1"/>
    <col min="11268" max="11520" width="9.140625" style="42"/>
    <col min="11521" max="11521" width="10.140625" style="42" customWidth="1"/>
    <col min="11522" max="11522" width="59.5703125" style="42" customWidth="1"/>
    <col min="11523" max="11523" width="13.5703125" style="42" customWidth="1"/>
    <col min="11524" max="11776" width="9.140625" style="42"/>
    <col min="11777" max="11777" width="10.140625" style="42" customWidth="1"/>
    <col min="11778" max="11778" width="59.5703125" style="42" customWidth="1"/>
    <col min="11779" max="11779" width="13.5703125" style="42" customWidth="1"/>
    <col min="11780" max="12032" width="9.140625" style="42"/>
    <col min="12033" max="12033" width="10.140625" style="42" customWidth="1"/>
    <col min="12034" max="12034" width="59.5703125" style="42" customWidth="1"/>
    <col min="12035" max="12035" width="13.5703125" style="42" customWidth="1"/>
    <col min="12036" max="12288" width="9.140625" style="42"/>
    <col min="12289" max="12289" width="10.140625" style="42" customWidth="1"/>
    <col min="12290" max="12290" width="59.5703125" style="42" customWidth="1"/>
    <col min="12291" max="12291" width="13.5703125" style="42" customWidth="1"/>
    <col min="12292" max="12544" width="9.140625" style="42"/>
    <col min="12545" max="12545" width="10.140625" style="42" customWidth="1"/>
    <col min="12546" max="12546" width="59.5703125" style="42" customWidth="1"/>
    <col min="12547" max="12547" width="13.5703125" style="42" customWidth="1"/>
    <col min="12548" max="12800" width="9.140625" style="42"/>
    <col min="12801" max="12801" width="10.140625" style="42" customWidth="1"/>
    <col min="12802" max="12802" width="59.5703125" style="42" customWidth="1"/>
    <col min="12803" max="12803" width="13.5703125" style="42" customWidth="1"/>
    <col min="12804" max="13056" width="9.140625" style="42"/>
    <col min="13057" max="13057" width="10.140625" style="42" customWidth="1"/>
    <col min="13058" max="13058" width="59.5703125" style="42" customWidth="1"/>
    <col min="13059" max="13059" width="13.5703125" style="42" customWidth="1"/>
    <col min="13060" max="13312" width="9.140625" style="42"/>
    <col min="13313" max="13313" width="10.140625" style="42" customWidth="1"/>
    <col min="13314" max="13314" width="59.5703125" style="42" customWidth="1"/>
    <col min="13315" max="13315" width="13.5703125" style="42" customWidth="1"/>
    <col min="13316" max="13568" width="9.140625" style="42"/>
    <col min="13569" max="13569" width="10.140625" style="42" customWidth="1"/>
    <col min="13570" max="13570" width="59.5703125" style="42" customWidth="1"/>
    <col min="13571" max="13571" width="13.5703125" style="42" customWidth="1"/>
    <col min="13572" max="13824" width="9.140625" style="42"/>
    <col min="13825" max="13825" width="10.140625" style="42" customWidth="1"/>
    <col min="13826" max="13826" width="59.5703125" style="42" customWidth="1"/>
    <col min="13827" max="13827" width="13.5703125" style="42" customWidth="1"/>
    <col min="13828" max="14080" width="9.140625" style="42"/>
    <col min="14081" max="14081" width="10.140625" style="42" customWidth="1"/>
    <col min="14082" max="14082" width="59.5703125" style="42" customWidth="1"/>
    <col min="14083" max="14083" width="13.5703125" style="42" customWidth="1"/>
    <col min="14084" max="14336" width="9.140625" style="42"/>
    <col min="14337" max="14337" width="10.140625" style="42" customWidth="1"/>
    <col min="14338" max="14338" width="59.5703125" style="42" customWidth="1"/>
    <col min="14339" max="14339" width="13.5703125" style="42" customWidth="1"/>
    <col min="14340" max="14592" width="9.140625" style="42"/>
    <col min="14593" max="14593" width="10.140625" style="42" customWidth="1"/>
    <col min="14594" max="14594" width="59.5703125" style="42" customWidth="1"/>
    <col min="14595" max="14595" width="13.5703125" style="42" customWidth="1"/>
    <col min="14596" max="14848" width="9.140625" style="42"/>
    <col min="14849" max="14849" width="10.140625" style="42" customWidth="1"/>
    <col min="14850" max="14850" width="59.5703125" style="42" customWidth="1"/>
    <col min="14851" max="14851" width="13.5703125" style="42" customWidth="1"/>
    <col min="14852" max="15104" width="9.140625" style="42"/>
    <col min="15105" max="15105" width="10.140625" style="42" customWidth="1"/>
    <col min="15106" max="15106" width="59.5703125" style="42" customWidth="1"/>
    <col min="15107" max="15107" width="13.5703125" style="42" customWidth="1"/>
    <col min="15108" max="15360" width="9.140625" style="42"/>
    <col min="15361" max="15361" width="10.140625" style="42" customWidth="1"/>
    <col min="15362" max="15362" width="59.5703125" style="42" customWidth="1"/>
    <col min="15363" max="15363" width="13.5703125" style="42" customWidth="1"/>
    <col min="15364" max="15616" width="9.140625" style="42"/>
    <col min="15617" max="15617" width="10.140625" style="42" customWidth="1"/>
    <col min="15618" max="15618" width="59.5703125" style="42" customWidth="1"/>
    <col min="15619" max="15619" width="13.5703125" style="42" customWidth="1"/>
    <col min="15620" max="15872" width="9.140625" style="42"/>
    <col min="15873" max="15873" width="10.140625" style="42" customWidth="1"/>
    <col min="15874" max="15874" width="59.5703125" style="42" customWidth="1"/>
    <col min="15875" max="15875" width="13.5703125" style="42" customWidth="1"/>
    <col min="15876" max="16128" width="9.140625" style="42"/>
    <col min="16129" max="16129" width="10.140625" style="42" customWidth="1"/>
    <col min="16130" max="16130" width="59.5703125" style="42" customWidth="1"/>
    <col min="16131" max="16131" width="13.5703125" style="42" customWidth="1"/>
    <col min="16132" max="16384" width="9.140625" style="42"/>
  </cols>
  <sheetData>
    <row r="1" spans="1:9" ht="20.25" customHeight="1">
      <c r="A1" s="21" t="s">
        <v>109</v>
      </c>
      <c r="B1" s="22"/>
      <c r="C1" s="22"/>
    </row>
    <row r="2" spans="1:9" s="23" customFormat="1" ht="13.5" customHeight="1">
      <c r="A2" s="5" t="s">
        <v>64</v>
      </c>
      <c r="B2" s="40"/>
      <c r="C2" s="40"/>
      <c r="D2" s="40"/>
      <c r="E2" s="40"/>
      <c r="F2" s="40"/>
      <c r="G2" s="40"/>
      <c r="H2" s="40"/>
      <c r="I2" s="40"/>
    </row>
    <row r="3" spans="1:9" s="44" customFormat="1" ht="13.5" customHeight="1">
      <c r="A3" s="6" t="s">
        <v>129</v>
      </c>
      <c r="B3" s="2"/>
      <c r="C3" s="2"/>
      <c r="D3" s="2"/>
      <c r="E3" s="2"/>
      <c r="F3" s="1"/>
      <c r="G3" s="1"/>
      <c r="H3" s="43"/>
      <c r="I3" s="43"/>
    </row>
    <row r="4" spans="1:9" ht="13.5" customHeight="1">
      <c r="A4" s="22"/>
      <c r="B4" s="22"/>
      <c r="C4" s="24"/>
    </row>
    <row r="5" spans="1:9" ht="23.25" customHeight="1">
      <c r="A5" s="25" t="s">
        <v>110</v>
      </c>
      <c r="B5" s="26" t="s">
        <v>3</v>
      </c>
      <c r="C5" s="27" t="s">
        <v>111</v>
      </c>
    </row>
    <row r="6" spans="1:9" ht="13.5" customHeight="1">
      <c r="A6" s="28">
        <v>1</v>
      </c>
      <c r="B6" s="29">
        <v>2</v>
      </c>
      <c r="C6" s="30">
        <v>3</v>
      </c>
    </row>
    <row r="7" spans="1:9" ht="21" customHeight="1">
      <c r="A7" s="31"/>
      <c r="B7" s="32"/>
      <c r="C7" s="32"/>
    </row>
    <row r="8" spans="1:9" ht="13.5" customHeight="1">
      <c r="A8" s="33">
        <v>1</v>
      </c>
      <c r="B8" s="34" t="s">
        <v>132</v>
      </c>
      <c r="C8" s="35">
        <f>'D.1.4.4. VYTAPENI'!H114</f>
        <v>0</v>
      </c>
      <c r="E8" s="45"/>
    </row>
    <row r="9" spans="1:9" ht="13.5" customHeight="1">
      <c r="A9" s="33">
        <v>2</v>
      </c>
      <c r="B9" s="34" t="s">
        <v>131</v>
      </c>
      <c r="C9" s="35">
        <f>'D.1.4.4. CHLAZENI'!H130</f>
        <v>0</v>
      </c>
      <c r="E9" s="45"/>
    </row>
    <row r="10" spans="1:9" ht="21" customHeight="1">
      <c r="A10" s="36"/>
      <c r="B10" s="37" t="s">
        <v>133</v>
      </c>
      <c r="C10" s="38">
        <f>C8+C9</f>
        <v>0</v>
      </c>
    </row>
    <row r="11" spans="1:9" ht="13.5" customHeight="1">
      <c r="E11" s="45"/>
    </row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</sheetData>
  <sheetProtection password="CAD9" sheet="1" objects="1" scenarios="1"/>
  <printOptions horizontalCentered="1"/>
  <pageMargins left="0.39370078740157483" right="0.39370078740157483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3"/>
  <sheetViews>
    <sheetView tabSelected="1" zoomScaleNormal="100" workbookViewId="0">
      <selection activeCell="D1" sqref="D1"/>
    </sheetView>
  </sheetViews>
  <sheetFormatPr defaultRowHeight="15"/>
  <cols>
    <col min="1" max="1" width="4.140625" style="141" customWidth="1"/>
    <col min="2" max="2" width="4.28515625" style="141" customWidth="1"/>
    <col min="3" max="3" width="14.42578125" style="141" customWidth="1"/>
    <col min="4" max="4" width="65" style="141" customWidth="1"/>
    <col min="5" max="5" width="6.7109375" style="141" customWidth="1"/>
    <col min="6" max="6" width="10.140625" style="141" customWidth="1"/>
    <col min="7" max="7" width="11.7109375" style="147" customWidth="1"/>
    <col min="8" max="8" width="15.7109375" style="141" customWidth="1"/>
    <col min="9" max="9" width="16.85546875" style="157" customWidth="1"/>
    <col min="10" max="10" width="9.140625" style="47"/>
    <col min="11" max="11" width="11.85546875" style="48" customWidth="1"/>
    <col min="12" max="256" width="9.140625" style="47"/>
    <col min="257" max="257" width="4.140625" style="47" customWidth="1"/>
    <col min="258" max="258" width="4.28515625" style="47" customWidth="1"/>
    <col min="259" max="259" width="14.42578125" style="47" customWidth="1"/>
    <col min="260" max="260" width="65" style="47" customWidth="1"/>
    <col min="261" max="261" width="6.7109375" style="47" customWidth="1"/>
    <col min="262" max="262" width="10.140625" style="47" customWidth="1"/>
    <col min="263" max="263" width="11.7109375" style="47" customWidth="1"/>
    <col min="264" max="264" width="15.7109375" style="47" customWidth="1"/>
    <col min="265" max="265" width="16.85546875" style="47" customWidth="1"/>
    <col min="266" max="266" width="9.140625" style="47"/>
    <col min="267" max="267" width="11.85546875" style="47" customWidth="1"/>
    <col min="268" max="512" width="9.140625" style="47"/>
    <col min="513" max="513" width="4.140625" style="47" customWidth="1"/>
    <col min="514" max="514" width="4.28515625" style="47" customWidth="1"/>
    <col min="515" max="515" width="14.42578125" style="47" customWidth="1"/>
    <col min="516" max="516" width="65" style="47" customWidth="1"/>
    <col min="517" max="517" width="6.7109375" style="47" customWidth="1"/>
    <col min="518" max="518" width="10.140625" style="47" customWidth="1"/>
    <col min="519" max="519" width="11.7109375" style="47" customWidth="1"/>
    <col min="520" max="520" width="15.7109375" style="47" customWidth="1"/>
    <col min="521" max="521" width="16.85546875" style="47" customWidth="1"/>
    <col min="522" max="522" width="9.140625" style="47"/>
    <col min="523" max="523" width="11.85546875" style="47" customWidth="1"/>
    <col min="524" max="768" width="9.140625" style="47"/>
    <col min="769" max="769" width="4.140625" style="47" customWidth="1"/>
    <col min="770" max="770" width="4.28515625" style="47" customWidth="1"/>
    <col min="771" max="771" width="14.42578125" style="47" customWidth="1"/>
    <col min="772" max="772" width="65" style="47" customWidth="1"/>
    <col min="773" max="773" width="6.7109375" style="47" customWidth="1"/>
    <col min="774" max="774" width="10.140625" style="47" customWidth="1"/>
    <col min="775" max="775" width="11.7109375" style="47" customWidth="1"/>
    <col min="776" max="776" width="15.7109375" style="47" customWidth="1"/>
    <col min="777" max="777" width="16.85546875" style="47" customWidth="1"/>
    <col min="778" max="778" width="9.140625" style="47"/>
    <col min="779" max="779" width="11.85546875" style="47" customWidth="1"/>
    <col min="780" max="1024" width="9.140625" style="47"/>
    <col min="1025" max="1025" width="4.140625" style="47" customWidth="1"/>
    <col min="1026" max="1026" width="4.28515625" style="47" customWidth="1"/>
    <col min="1027" max="1027" width="14.42578125" style="47" customWidth="1"/>
    <col min="1028" max="1028" width="65" style="47" customWidth="1"/>
    <col min="1029" max="1029" width="6.7109375" style="47" customWidth="1"/>
    <col min="1030" max="1030" width="10.140625" style="47" customWidth="1"/>
    <col min="1031" max="1031" width="11.7109375" style="47" customWidth="1"/>
    <col min="1032" max="1032" width="15.7109375" style="47" customWidth="1"/>
    <col min="1033" max="1033" width="16.85546875" style="47" customWidth="1"/>
    <col min="1034" max="1034" width="9.140625" style="47"/>
    <col min="1035" max="1035" width="11.85546875" style="47" customWidth="1"/>
    <col min="1036" max="1280" width="9.140625" style="47"/>
    <col min="1281" max="1281" width="4.140625" style="47" customWidth="1"/>
    <col min="1282" max="1282" width="4.28515625" style="47" customWidth="1"/>
    <col min="1283" max="1283" width="14.42578125" style="47" customWidth="1"/>
    <col min="1284" max="1284" width="65" style="47" customWidth="1"/>
    <col min="1285" max="1285" width="6.7109375" style="47" customWidth="1"/>
    <col min="1286" max="1286" width="10.140625" style="47" customWidth="1"/>
    <col min="1287" max="1287" width="11.7109375" style="47" customWidth="1"/>
    <col min="1288" max="1288" width="15.7109375" style="47" customWidth="1"/>
    <col min="1289" max="1289" width="16.85546875" style="47" customWidth="1"/>
    <col min="1290" max="1290" width="9.140625" style="47"/>
    <col min="1291" max="1291" width="11.85546875" style="47" customWidth="1"/>
    <col min="1292" max="1536" width="9.140625" style="47"/>
    <col min="1537" max="1537" width="4.140625" style="47" customWidth="1"/>
    <col min="1538" max="1538" width="4.28515625" style="47" customWidth="1"/>
    <col min="1539" max="1539" width="14.42578125" style="47" customWidth="1"/>
    <col min="1540" max="1540" width="65" style="47" customWidth="1"/>
    <col min="1541" max="1541" width="6.7109375" style="47" customWidth="1"/>
    <col min="1542" max="1542" width="10.140625" style="47" customWidth="1"/>
    <col min="1543" max="1543" width="11.7109375" style="47" customWidth="1"/>
    <col min="1544" max="1544" width="15.7109375" style="47" customWidth="1"/>
    <col min="1545" max="1545" width="16.85546875" style="47" customWidth="1"/>
    <col min="1546" max="1546" width="9.140625" style="47"/>
    <col min="1547" max="1547" width="11.85546875" style="47" customWidth="1"/>
    <col min="1548" max="1792" width="9.140625" style="47"/>
    <col min="1793" max="1793" width="4.140625" style="47" customWidth="1"/>
    <col min="1794" max="1794" width="4.28515625" style="47" customWidth="1"/>
    <col min="1795" max="1795" width="14.42578125" style="47" customWidth="1"/>
    <col min="1796" max="1796" width="65" style="47" customWidth="1"/>
    <col min="1797" max="1797" width="6.7109375" style="47" customWidth="1"/>
    <col min="1798" max="1798" width="10.140625" style="47" customWidth="1"/>
    <col min="1799" max="1799" width="11.7109375" style="47" customWidth="1"/>
    <col min="1800" max="1800" width="15.7109375" style="47" customWidth="1"/>
    <col min="1801" max="1801" width="16.85546875" style="47" customWidth="1"/>
    <col min="1802" max="1802" width="9.140625" style="47"/>
    <col min="1803" max="1803" width="11.85546875" style="47" customWidth="1"/>
    <col min="1804" max="2048" width="9.140625" style="47"/>
    <col min="2049" max="2049" width="4.140625" style="47" customWidth="1"/>
    <col min="2050" max="2050" width="4.28515625" style="47" customWidth="1"/>
    <col min="2051" max="2051" width="14.42578125" style="47" customWidth="1"/>
    <col min="2052" max="2052" width="65" style="47" customWidth="1"/>
    <col min="2053" max="2053" width="6.7109375" style="47" customWidth="1"/>
    <col min="2054" max="2054" width="10.140625" style="47" customWidth="1"/>
    <col min="2055" max="2055" width="11.7109375" style="47" customWidth="1"/>
    <col min="2056" max="2056" width="15.7109375" style="47" customWidth="1"/>
    <col min="2057" max="2057" width="16.85546875" style="47" customWidth="1"/>
    <col min="2058" max="2058" width="9.140625" style="47"/>
    <col min="2059" max="2059" width="11.85546875" style="47" customWidth="1"/>
    <col min="2060" max="2304" width="9.140625" style="47"/>
    <col min="2305" max="2305" width="4.140625" style="47" customWidth="1"/>
    <col min="2306" max="2306" width="4.28515625" style="47" customWidth="1"/>
    <col min="2307" max="2307" width="14.42578125" style="47" customWidth="1"/>
    <col min="2308" max="2308" width="65" style="47" customWidth="1"/>
    <col min="2309" max="2309" width="6.7109375" style="47" customWidth="1"/>
    <col min="2310" max="2310" width="10.140625" style="47" customWidth="1"/>
    <col min="2311" max="2311" width="11.7109375" style="47" customWidth="1"/>
    <col min="2312" max="2312" width="15.7109375" style="47" customWidth="1"/>
    <col min="2313" max="2313" width="16.85546875" style="47" customWidth="1"/>
    <col min="2314" max="2314" width="9.140625" style="47"/>
    <col min="2315" max="2315" width="11.85546875" style="47" customWidth="1"/>
    <col min="2316" max="2560" width="9.140625" style="47"/>
    <col min="2561" max="2561" width="4.140625" style="47" customWidth="1"/>
    <col min="2562" max="2562" width="4.28515625" style="47" customWidth="1"/>
    <col min="2563" max="2563" width="14.42578125" style="47" customWidth="1"/>
    <col min="2564" max="2564" width="65" style="47" customWidth="1"/>
    <col min="2565" max="2565" width="6.7109375" style="47" customWidth="1"/>
    <col min="2566" max="2566" width="10.140625" style="47" customWidth="1"/>
    <col min="2567" max="2567" width="11.7109375" style="47" customWidth="1"/>
    <col min="2568" max="2568" width="15.7109375" style="47" customWidth="1"/>
    <col min="2569" max="2569" width="16.85546875" style="47" customWidth="1"/>
    <col min="2570" max="2570" width="9.140625" style="47"/>
    <col min="2571" max="2571" width="11.85546875" style="47" customWidth="1"/>
    <col min="2572" max="2816" width="9.140625" style="47"/>
    <col min="2817" max="2817" width="4.140625" style="47" customWidth="1"/>
    <col min="2818" max="2818" width="4.28515625" style="47" customWidth="1"/>
    <col min="2819" max="2819" width="14.42578125" style="47" customWidth="1"/>
    <col min="2820" max="2820" width="65" style="47" customWidth="1"/>
    <col min="2821" max="2821" width="6.7109375" style="47" customWidth="1"/>
    <col min="2822" max="2822" width="10.140625" style="47" customWidth="1"/>
    <col min="2823" max="2823" width="11.7109375" style="47" customWidth="1"/>
    <col min="2824" max="2824" width="15.7109375" style="47" customWidth="1"/>
    <col min="2825" max="2825" width="16.85546875" style="47" customWidth="1"/>
    <col min="2826" max="2826" width="9.140625" style="47"/>
    <col min="2827" max="2827" width="11.85546875" style="47" customWidth="1"/>
    <col min="2828" max="3072" width="9.140625" style="47"/>
    <col min="3073" max="3073" width="4.140625" style="47" customWidth="1"/>
    <col min="3074" max="3074" width="4.28515625" style="47" customWidth="1"/>
    <col min="3075" max="3075" width="14.42578125" style="47" customWidth="1"/>
    <col min="3076" max="3076" width="65" style="47" customWidth="1"/>
    <col min="3077" max="3077" width="6.7109375" style="47" customWidth="1"/>
    <col min="3078" max="3078" width="10.140625" style="47" customWidth="1"/>
    <col min="3079" max="3079" width="11.7109375" style="47" customWidth="1"/>
    <col min="3080" max="3080" width="15.7109375" style="47" customWidth="1"/>
    <col min="3081" max="3081" width="16.85546875" style="47" customWidth="1"/>
    <col min="3082" max="3082" width="9.140625" style="47"/>
    <col min="3083" max="3083" width="11.85546875" style="47" customWidth="1"/>
    <col min="3084" max="3328" width="9.140625" style="47"/>
    <col min="3329" max="3329" width="4.140625" style="47" customWidth="1"/>
    <col min="3330" max="3330" width="4.28515625" style="47" customWidth="1"/>
    <col min="3331" max="3331" width="14.42578125" style="47" customWidth="1"/>
    <col min="3332" max="3332" width="65" style="47" customWidth="1"/>
    <col min="3333" max="3333" width="6.7109375" style="47" customWidth="1"/>
    <col min="3334" max="3334" width="10.140625" style="47" customWidth="1"/>
    <col min="3335" max="3335" width="11.7109375" style="47" customWidth="1"/>
    <col min="3336" max="3336" width="15.7109375" style="47" customWidth="1"/>
    <col min="3337" max="3337" width="16.85546875" style="47" customWidth="1"/>
    <col min="3338" max="3338" width="9.140625" style="47"/>
    <col min="3339" max="3339" width="11.85546875" style="47" customWidth="1"/>
    <col min="3340" max="3584" width="9.140625" style="47"/>
    <col min="3585" max="3585" width="4.140625" style="47" customWidth="1"/>
    <col min="3586" max="3586" width="4.28515625" style="47" customWidth="1"/>
    <col min="3587" max="3587" width="14.42578125" style="47" customWidth="1"/>
    <col min="3588" max="3588" width="65" style="47" customWidth="1"/>
    <col min="3589" max="3589" width="6.7109375" style="47" customWidth="1"/>
    <col min="3590" max="3590" width="10.140625" style="47" customWidth="1"/>
    <col min="3591" max="3591" width="11.7109375" style="47" customWidth="1"/>
    <col min="3592" max="3592" width="15.7109375" style="47" customWidth="1"/>
    <col min="3593" max="3593" width="16.85546875" style="47" customWidth="1"/>
    <col min="3594" max="3594" width="9.140625" style="47"/>
    <col min="3595" max="3595" width="11.85546875" style="47" customWidth="1"/>
    <col min="3596" max="3840" width="9.140625" style="47"/>
    <col min="3841" max="3841" width="4.140625" style="47" customWidth="1"/>
    <col min="3842" max="3842" width="4.28515625" style="47" customWidth="1"/>
    <col min="3843" max="3843" width="14.42578125" style="47" customWidth="1"/>
    <col min="3844" max="3844" width="65" style="47" customWidth="1"/>
    <col min="3845" max="3845" width="6.7109375" style="47" customWidth="1"/>
    <col min="3846" max="3846" width="10.140625" style="47" customWidth="1"/>
    <col min="3847" max="3847" width="11.7109375" style="47" customWidth="1"/>
    <col min="3848" max="3848" width="15.7109375" style="47" customWidth="1"/>
    <col min="3849" max="3849" width="16.85546875" style="47" customWidth="1"/>
    <col min="3850" max="3850" width="9.140625" style="47"/>
    <col min="3851" max="3851" width="11.85546875" style="47" customWidth="1"/>
    <col min="3852" max="4096" width="9.140625" style="47"/>
    <col min="4097" max="4097" width="4.140625" style="47" customWidth="1"/>
    <col min="4098" max="4098" width="4.28515625" style="47" customWidth="1"/>
    <col min="4099" max="4099" width="14.42578125" style="47" customWidth="1"/>
    <col min="4100" max="4100" width="65" style="47" customWidth="1"/>
    <col min="4101" max="4101" width="6.7109375" style="47" customWidth="1"/>
    <col min="4102" max="4102" width="10.140625" style="47" customWidth="1"/>
    <col min="4103" max="4103" width="11.7109375" style="47" customWidth="1"/>
    <col min="4104" max="4104" width="15.7109375" style="47" customWidth="1"/>
    <col min="4105" max="4105" width="16.85546875" style="47" customWidth="1"/>
    <col min="4106" max="4106" width="9.140625" style="47"/>
    <col min="4107" max="4107" width="11.85546875" style="47" customWidth="1"/>
    <col min="4108" max="4352" width="9.140625" style="47"/>
    <col min="4353" max="4353" width="4.140625" style="47" customWidth="1"/>
    <col min="4354" max="4354" width="4.28515625" style="47" customWidth="1"/>
    <col min="4355" max="4355" width="14.42578125" style="47" customWidth="1"/>
    <col min="4356" max="4356" width="65" style="47" customWidth="1"/>
    <col min="4357" max="4357" width="6.7109375" style="47" customWidth="1"/>
    <col min="4358" max="4358" width="10.140625" style="47" customWidth="1"/>
    <col min="4359" max="4359" width="11.7109375" style="47" customWidth="1"/>
    <col min="4360" max="4360" width="15.7109375" style="47" customWidth="1"/>
    <col min="4361" max="4361" width="16.85546875" style="47" customWidth="1"/>
    <col min="4362" max="4362" width="9.140625" style="47"/>
    <col min="4363" max="4363" width="11.85546875" style="47" customWidth="1"/>
    <col min="4364" max="4608" width="9.140625" style="47"/>
    <col min="4609" max="4609" width="4.140625" style="47" customWidth="1"/>
    <col min="4610" max="4610" width="4.28515625" style="47" customWidth="1"/>
    <col min="4611" max="4611" width="14.42578125" style="47" customWidth="1"/>
    <col min="4612" max="4612" width="65" style="47" customWidth="1"/>
    <col min="4613" max="4613" width="6.7109375" style="47" customWidth="1"/>
    <col min="4614" max="4614" width="10.140625" style="47" customWidth="1"/>
    <col min="4615" max="4615" width="11.7109375" style="47" customWidth="1"/>
    <col min="4616" max="4616" width="15.7109375" style="47" customWidth="1"/>
    <col min="4617" max="4617" width="16.85546875" style="47" customWidth="1"/>
    <col min="4618" max="4618" width="9.140625" style="47"/>
    <col min="4619" max="4619" width="11.85546875" style="47" customWidth="1"/>
    <col min="4620" max="4864" width="9.140625" style="47"/>
    <col min="4865" max="4865" width="4.140625" style="47" customWidth="1"/>
    <col min="4866" max="4866" width="4.28515625" style="47" customWidth="1"/>
    <col min="4867" max="4867" width="14.42578125" style="47" customWidth="1"/>
    <col min="4868" max="4868" width="65" style="47" customWidth="1"/>
    <col min="4869" max="4869" width="6.7109375" style="47" customWidth="1"/>
    <col min="4870" max="4870" width="10.140625" style="47" customWidth="1"/>
    <col min="4871" max="4871" width="11.7109375" style="47" customWidth="1"/>
    <col min="4872" max="4872" width="15.7109375" style="47" customWidth="1"/>
    <col min="4873" max="4873" width="16.85546875" style="47" customWidth="1"/>
    <col min="4874" max="4874" width="9.140625" style="47"/>
    <col min="4875" max="4875" width="11.85546875" style="47" customWidth="1"/>
    <col min="4876" max="5120" width="9.140625" style="47"/>
    <col min="5121" max="5121" width="4.140625" style="47" customWidth="1"/>
    <col min="5122" max="5122" width="4.28515625" style="47" customWidth="1"/>
    <col min="5123" max="5123" width="14.42578125" style="47" customWidth="1"/>
    <col min="5124" max="5124" width="65" style="47" customWidth="1"/>
    <col min="5125" max="5125" width="6.7109375" style="47" customWidth="1"/>
    <col min="5126" max="5126" width="10.140625" style="47" customWidth="1"/>
    <col min="5127" max="5127" width="11.7109375" style="47" customWidth="1"/>
    <col min="5128" max="5128" width="15.7109375" style="47" customWidth="1"/>
    <col min="5129" max="5129" width="16.85546875" style="47" customWidth="1"/>
    <col min="5130" max="5130" width="9.140625" style="47"/>
    <col min="5131" max="5131" width="11.85546875" style="47" customWidth="1"/>
    <col min="5132" max="5376" width="9.140625" style="47"/>
    <col min="5377" max="5377" width="4.140625" style="47" customWidth="1"/>
    <col min="5378" max="5378" width="4.28515625" style="47" customWidth="1"/>
    <col min="5379" max="5379" width="14.42578125" style="47" customWidth="1"/>
    <col min="5380" max="5380" width="65" style="47" customWidth="1"/>
    <col min="5381" max="5381" width="6.7109375" style="47" customWidth="1"/>
    <col min="5382" max="5382" width="10.140625" style="47" customWidth="1"/>
    <col min="5383" max="5383" width="11.7109375" style="47" customWidth="1"/>
    <col min="5384" max="5384" width="15.7109375" style="47" customWidth="1"/>
    <col min="5385" max="5385" width="16.85546875" style="47" customWidth="1"/>
    <col min="5386" max="5386" width="9.140625" style="47"/>
    <col min="5387" max="5387" width="11.85546875" style="47" customWidth="1"/>
    <col min="5388" max="5632" width="9.140625" style="47"/>
    <col min="5633" max="5633" width="4.140625" style="47" customWidth="1"/>
    <col min="5634" max="5634" width="4.28515625" style="47" customWidth="1"/>
    <col min="5635" max="5635" width="14.42578125" style="47" customWidth="1"/>
    <col min="5636" max="5636" width="65" style="47" customWidth="1"/>
    <col min="5637" max="5637" width="6.7109375" style="47" customWidth="1"/>
    <col min="5638" max="5638" width="10.140625" style="47" customWidth="1"/>
    <col min="5639" max="5639" width="11.7109375" style="47" customWidth="1"/>
    <col min="5640" max="5640" width="15.7109375" style="47" customWidth="1"/>
    <col min="5641" max="5641" width="16.85546875" style="47" customWidth="1"/>
    <col min="5642" max="5642" width="9.140625" style="47"/>
    <col min="5643" max="5643" width="11.85546875" style="47" customWidth="1"/>
    <col min="5644" max="5888" width="9.140625" style="47"/>
    <col min="5889" max="5889" width="4.140625" style="47" customWidth="1"/>
    <col min="5890" max="5890" width="4.28515625" style="47" customWidth="1"/>
    <col min="5891" max="5891" width="14.42578125" style="47" customWidth="1"/>
    <col min="5892" max="5892" width="65" style="47" customWidth="1"/>
    <col min="5893" max="5893" width="6.7109375" style="47" customWidth="1"/>
    <col min="5894" max="5894" width="10.140625" style="47" customWidth="1"/>
    <col min="5895" max="5895" width="11.7109375" style="47" customWidth="1"/>
    <col min="5896" max="5896" width="15.7109375" style="47" customWidth="1"/>
    <col min="5897" max="5897" width="16.85546875" style="47" customWidth="1"/>
    <col min="5898" max="5898" width="9.140625" style="47"/>
    <col min="5899" max="5899" width="11.85546875" style="47" customWidth="1"/>
    <col min="5900" max="6144" width="9.140625" style="47"/>
    <col min="6145" max="6145" width="4.140625" style="47" customWidth="1"/>
    <col min="6146" max="6146" width="4.28515625" style="47" customWidth="1"/>
    <col min="6147" max="6147" width="14.42578125" style="47" customWidth="1"/>
    <col min="6148" max="6148" width="65" style="47" customWidth="1"/>
    <col min="6149" max="6149" width="6.7109375" style="47" customWidth="1"/>
    <col min="6150" max="6150" width="10.140625" style="47" customWidth="1"/>
    <col min="6151" max="6151" width="11.7109375" style="47" customWidth="1"/>
    <col min="6152" max="6152" width="15.7109375" style="47" customWidth="1"/>
    <col min="6153" max="6153" width="16.85546875" style="47" customWidth="1"/>
    <col min="6154" max="6154" width="9.140625" style="47"/>
    <col min="6155" max="6155" width="11.85546875" style="47" customWidth="1"/>
    <col min="6156" max="6400" width="9.140625" style="47"/>
    <col min="6401" max="6401" width="4.140625" style="47" customWidth="1"/>
    <col min="6402" max="6402" width="4.28515625" style="47" customWidth="1"/>
    <col min="6403" max="6403" width="14.42578125" style="47" customWidth="1"/>
    <col min="6404" max="6404" width="65" style="47" customWidth="1"/>
    <col min="6405" max="6405" width="6.7109375" style="47" customWidth="1"/>
    <col min="6406" max="6406" width="10.140625" style="47" customWidth="1"/>
    <col min="6407" max="6407" width="11.7109375" style="47" customWidth="1"/>
    <col min="6408" max="6408" width="15.7109375" style="47" customWidth="1"/>
    <col min="6409" max="6409" width="16.85546875" style="47" customWidth="1"/>
    <col min="6410" max="6410" width="9.140625" style="47"/>
    <col min="6411" max="6411" width="11.85546875" style="47" customWidth="1"/>
    <col min="6412" max="6656" width="9.140625" style="47"/>
    <col min="6657" max="6657" width="4.140625" style="47" customWidth="1"/>
    <col min="6658" max="6658" width="4.28515625" style="47" customWidth="1"/>
    <col min="6659" max="6659" width="14.42578125" style="47" customWidth="1"/>
    <col min="6660" max="6660" width="65" style="47" customWidth="1"/>
    <col min="6661" max="6661" width="6.7109375" style="47" customWidth="1"/>
    <col min="6662" max="6662" width="10.140625" style="47" customWidth="1"/>
    <col min="6663" max="6663" width="11.7109375" style="47" customWidth="1"/>
    <col min="6664" max="6664" width="15.7109375" style="47" customWidth="1"/>
    <col min="6665" max="6665" width="16.85546875" style="47" customWidth="1"/>
    <col min="6666" max="6666" width="9.140625" style="47"/>
    <col min="6667" max="6667" width="11.85546875" style="47" customWidth="1"/>
    <col min="6668" max="6912" width="9.140625" style="47"/>
    <col min="6913" max="6913" width="4.140625" style="47" customWidth="1"/>
    <col min="6914" max="6914" width="4.28515625" style="47" customWidth="1"/>
    <col min="6915" max="6915" width="14.42578125" style="47" customWidth="1"/>
    <col min="6916" max="6916" width="65" style="47" customWidth="1"/>
    <col min="6917" max="6917" width="6.7109375" style="47" customWidth="1"/>
    <col min="6918" max="6918" width="10.140625" style="47" customWidth="1"/>
    <col min="6919" max="6919" width="11.7109375" style="47" customWidth="1"/>
    <col min="6920" max="6920" width="15.7109375" style="47" customWidth="1"/>
    <col min="6921" max="6921" width="16.85546875" style="47" customWidth="1"/>
    <col min="6922" max="6922" width="9.140625" style="47"/>
    <col min="6923" max="6923" width="11.85546875" style="47" customWidth="1"/>
    <col min="6924" max="7168" width="9.140625" style="47"/>
    <col min="7169" max="7169" width="4.140625" style="47" customWidth="1"/>
    <col min="7170" max="7170" width="4.28515625" style="47" customWidth="1"/>
    <col min="7171" max="7171" width="14.42578125" style="47" customWidth="1"/>
    <col min="7172" max="7172" width="65" style="47" customWidth="1"/>
    <col min="7173" max="7173" width="6.7109375" style="47" customWidth="1"/>
    <col min="7174" max="7174" width="10.140625" style="47" customWidth="1"/>
    <col min="7175" max="7175" width="11.7109375" style="47" customWidth="1"/>
    <col min="7176" max="7176" width="15.7109375" style="47" customWidth="1"/>
    <col min="7177" max="7177" width="16.85546875" style="47" customWidth="1"/>
    <col min="7178" max="7178" width="9.140625" style="47"/>
    <col min="7179" max="7179" width="11.85546875" style="47" customWidth="1"/>
    <col min="7180" max="7424" width="9.140625" style="47"/>
    <col min="7425" max="7425" width="4.140625" style="47" customWidth="1"/>
    <col min="7426" max="7426" width="4.28515625" style="47" customWidth="1"/>
    <col min="7427" max="7427" width="14.42578125" style="47" customWidth="1"/>
    <col min="7428" max="7428" width="65" style="47" customWidth="1"/>
    <col min="7429" max="7429" width="6.7109375" style="47" customWidth="1"/>
    <col min="7430" max="7430" width="10.140625" style="47" customWidth="1"/>
    <col min="7431" max="7431" width="11.7109375" style="47" customWidth="1"/>
    <col min="7432" max="7432" width="15.7109375" style="47" customWidth="1"/>
    <col min="7433" max="7433" width="16.85546875" style="47" customWidth="1"/>
    <col min="7434" max="7434" width="9.140625" style="47"/>
    <col min="7435" max="7435" width="11.85546875" style="47" customWidth="1"/>
    <col min="7436" max="7680" width="9.140625" style="47"/>
    <col min="7681" max="7681" width="4.140625" style="47" customWidth="1"/>
    <col min="7682" max="7682" width="4.28515625" style="47" customWidth="1"/>
    <col min="7683" max="7683" width="14.42578125" style="47" customWidth="1"/>
    <col min="7684" max="7684" width="65" style="47" customWidth="1"/>
    <col min="7685" max="7685" width="6.7109375" style="47" customWidth="1"/>
    <col min="7686" max="7686" width="10.140625" style="47" customWidth="1"/>
    <col min="7687" max="7687" width="11.7109375" style="47" customWidth="1"/>
    <col min="7688" max="7688" width="15.7109375" style="47" customWidth="1"/>
    <col min="7689" max="7689" width="16.85546875" style="47" customWidth="1"/>
    <col min="7690" max="7690" width="9.140625" style="47"/>
    <col min="7691" max="7691" width="11.85546875" style="47" customWidth="1"/>
    <col min="7692" max="7936" width="9.140625" style="47"/>
    <col min="7937" max="7937" width="4.140625" style="47" customWidth="1"/>
    <col min="7938" max="7938" width="4.28515625" style="47" customWidth="1"/>
    <col min="7939" max="7939" width="14.42578125" style="47" customWidth="1"/>
    <col min="7940" max="7940" width="65" style="47" customWidth="1"/>
    <col min="7941" max="7941" width="6.7109375" style="47" customWidth="1"/>
    <col min="7942" max="7942" width="10.140625" style="47" customWidth="1"/>
    <col min="7943" max="7943" width="11.7109375" style="47" customWidth="1"/>
    <col min="7944" max="7944" width="15.7109375" style="47" customWidth="1"/>
    <col min="7945" max="7945" width="16.85546875" style="47" customWidth="1"/>
    <col min="7946" max="7946" width="9.140625" style="47"/>
    <col min="7947" max="7947" width="11.85546875" style="47" customWidth="1"/>
    <col min="7948" max="8192" width="9.140625" style="47"/>
    <col min="8193" max="8193" width="4.140625" style="47" customWidth="1"/>
    <col min="8194" max="8194" width="4.28515625" style="47" customWidth="1"/>
    <col min="8195" max="8195" width="14.42578125" style="47" customWidth="1"/>
    <col min="8196" max="8196" width="65" style="47" customWidth="1"/>
    <col min="8197" max="8197" width="6.7109375" style="47" customWidth="1"/>
    <col min="8198" max="8198" width="10.140625" style="47" customWidth="1"/>
    <col min="8199" max="8199" width="11.7109375" style="47" customWidth="1"/>
    <col min="8200" max="8200" width="15.7109375" style="47" customWidth="1"/>
    <col min="8201" max="8201" width="16.85546875" style="47" customWidth="1"/>
    <col min="8202" max="8202" width="9.140625" style="47"/>
    <col min="8203" max="8203" width="11.85546875" style="47" customWidth="1"/>
    <col min="8204" max="8448" width="9.140625" style="47"/>
    <col min="8449" max="8449" width="4.140625" style="47" customWidth="1"/>
    <col min="8450" max="8450" width="4.28515625" style="47" customWidth="1"/>
    <col min="8451" max="8451" width="14.42578125" style="47" customWidth="1"/>
    <col min="8452" max="8452" width="65" style="47" customWidth="1"/>
    <col min="8453" max="8453" width="6.7109375" style="47" customWidth="1"/>
    <col min="8454" max="8454" width="10.140625" style="47" customWidth="1"/>
    <col min="8455" max="8455" width="11.7109375" style="47" customWidth="1"/>
    <col min="8456" max="8456" width="15.7109375" style="47" customWidth="1"/>
    <col min="8457" max="8457" width="16.85546875" style="47" customWidth="1"/>
    <col min="8458" max="8458" width="9.140625" style="47"/>
    <col min="8459" max="8459" width="11.85546875" style="47" customWidth="1"/>
    <col min="8460" max="8704" width="9.140625" style="47"/>
    <col min="8705" max="8705" width="4.140625" style="47" customWidth="1"/>
    <col min="8706" max="8706" width="4.28515625" style="47" customWidth="1"/>
    <col min="8707" max="8707" width="14.42578125" style="47" customWidth="1"/>
    <col min="8708" max="8708" width="65" style="47" customWidth="1"/>
    <col min="8709" max="8709" width="6.7109375" style="47" customWidth="1"/>
    <col min="8710" max="8710" width="10.140625" style="47" customWidth="1"/>
    <col min="8711" max="8711" width="11.7109375" style="47" customWidth="1"/>
    <col min="8712" max="8712" width="15.7109375" style="47" customWidth="1"/>
    <col min="8713" max="8713" width="16.85546875" style="47" customWidth="1"/>
    <col min="8714" max="8714" width="9.140625" style="47"/>
    <col min="8715" max="8715" width="11.85546875" style="47" customWidth="1"/>
    <col min="8716" max="8960" width="9.140625" style="47"/>
    <col min="8961" max="8961" width="4.140625" style="47" customWidth="1"/>
    <col min="8962" max="8962" width="4.28515625" style="47" customWidth="1"/>
    <col min="8963" max="8963" width="14.42578125" style="47" customWidth="1"/>
    <col min="8964" max="8964" width="65" style="47" customWidth="1"/>
    <col min="8965" max="8965" width="6.7109375" style="47" customWidth="1"/>
    <col min="8966" max="8966" width="10.140625" style="47" customWidth="1"/>
    <col min="8967" max="8967" width="11.7109375" style="47" customWidth="1"/>
    <col min="8968" max="8968" width="15.7109375" style="47" customWidth="1"/>
    <col min="8969" max="8969" width="16.85546875" style="47" customWidth="1"/>
    <col min="8970" max="8970" width="9.140625" style="47"/>
    <col min="8971" max="8971" width="11.85546875" style="47" customWidth="1"/>
    <col min="8972" max="9216" width="9.140625" style="47"/>
    <col min="9217" max="9217" width="4.140625" style="47" customWidth="1"/>
    <col min="9218" max="9218" width="4.28515625" style="47" customWidth="1"/>
    <col min="9219" max="9219" width="14.42578125" style="47" customWidth="1"/>
    <col min="9220" max="9220" width="65" style="47" customWidth="1"/>
    <col min="9221" max="9221" width="6.7109375" style="47" customWidth="1"/>
    <col min="9222" max="9222" width="10.140625" style="47" customWidth="1"/>
    <col min="9223" max="9223" width="11.7109375" style="47" customWidth="1"/>
    <col min="9224" max="9224" width="15.7109375" style="47" customWidth="1"/>
    <col min="9225" max="9225" width="16.85546875" style="47" customWidth="1"/>
    <col min="9226" max="9226" width="9.140625" style="47"/>
    <col min="9227" max="9227" width="11.85546875" style="47" customWidth="1"/>
    <col min="9228" max="9472" width="9.140625" style="47"/>
    <col min="9473" max="9473" width="4.140625" style="47" customWidth="1"/>
    <col min="9474" max="9474" width="4.28515625" style="47" customWidth="1"/>
    <col min="9475" max="9475" width="14.42578125" style="47" customWidth="1"/>
    <col min="9476" max="9476" width="65" style="47" customWidth="1"/>
    <col min="9477" max="9477" width="6.7109375" style="47" customWidth="1"/>
    <col min="9478" max="9478" width="10.140625" style="47" customWidth="1"/>
    <col min="9479" max="9479" width="11.7109375" style="47" customWidth="1"/>
    <col min="9480" max="9480" width="15.7109375" style="47" customWidth="1"/>
    <col min="9481" max="9481" width="16.85546875" style="47" customWidth="1"/>
    <col min="9482" max="9482" width="9.140625" style="47"/>
    <col min="9483" max="9483" width="11.85546875" style="47" customWidth="1"/>
    <col min="9484" max="9728" width="9.140625" style="47"/>
    <col min="9729" max="9729" width="4.140625" style="47" customWidth="1"/>
    <col min="9730" max="9730" width="4.28515625" style="47" customWidth="1"/>
    <col min="9731" max="9731" width="14.42578125" style="47" customWidth="1"/>
    <col min="9732" max="9732" width="65" style="47" customWidth="1"/>
    <col min="9733" max="9733" width="6.7109375" style="47" customWidth="1"/>
    <col min="9734" max="9734" width="10.140625" style="47" customWidth="1"/>
    <col min="9735" max="9735" width="11.7109375" style="47" customWidth="1"/>
    <col min="9736" max="9736" width="15.7109375" style="47" customWidth="1"/>
    <col min="9737" max="9737" width="16.85546875" style="47" customWidth="1"/>
    <col min="9738" max="9738" width="9.140625" style="47"/>
    <col min="9739" max="9739" width="11.85546875" style="47" customWidth="1"/>
    <col min="9740" max="9984" width="9.140625" style="47"/>
    <col min="9985" max="9985" width="4.140625" style="47" customWidth="1"/>
    <col min="9986" max="9986" width="4.28515625" style="47" customWidth="1"/>
    <col min="9987" max="9987" width="14.42578125" style="47" customWidth="1"/>
    <col min="9988" max="9988" width="65" style="47" customWidth="1"/>
    <col min="9989" max="9989" width="6.7109375" style="47" customWidth="1"/>
    <col min="9990" max="9990" width="10.140625" style="47" customWidth="1"/>
    <col min="9991" max="9991" width="11.7109375" style="47" customWidth="1"/>
    <col min="9992" max="9992" width="15.7109375" style="47" customWidth="1"/>
    <col min="9993" max="9993" width="16.85546875" style="47" customWidth="1"/>
    <col min="9994" max="9994" width="9.140625" style="47"/>
    <col min="9995" max="9995" width="11.85546875" style="47" customWidth="1"/>
    <col min="9996" max="10240" width="9.140625" style="47"/>
    <col min="10241" max="10241" width="4.140625" style="47" customWidth="1"/>
    <col min="10242" max="10242" width="4.28515625" style="47" customWidth="1"/>
    <col min="10243" max="10243" width="14.42578125" style="47" customWidth="1"/>
    <col min="10244" max="10244" width="65" style="47" customWidth="1"/>
    <col min="10245" max="10245" width="6.7109375" style="47" customWidth="1"/>
    <col min="10246" max="10246" width="10.140625" style="47" customWidth="1"/>
    <col min="10247" max="10247" width="11.7109375" style="47" customWidth="1"/>
    <col min="10248" max="10248" width="15.7109375" style="47" customWidth="1"/>
    <col min="10249" max="10249" width="16.85546875" style="47" customWidth="1"/>
    <col min="10250" max="10250" width="9.140625" style="47"/>
    <col min="10251" max="10251" width="11.85546875" style="47" customWidth="1"/>
    <col min="10252" max="10496" width="9.140625" style="47"/>
    <col min="10497" max="10497" width="4.140625" style="47" customWidth="1"/>
    <col min="10498" max="10498" width="4.28515625" style="47" customWidth="1"/>
    <col min="10499" max="10499" width="14.42578125" style="47" customWidth="1"/>
    <col min="10500" max="10500" width="65" style="47" customWidth="1"/>
    <col min="10501" max="10501" width="6.7109375" style="47" customWidth="1"/>
    <col min="10502" max="10502" width="10.140625" style="47" customWidth="1"/>
    <col min="10503" max="10503" width="11.7109375" style="47" customWidth="1"/>
    <col min="10504" max="10504" width="15.7109375" style="47" customWidth="1"/>
    <col min="10505" max="10505" width="16.85546875" style="47" customWidth="1"/>
    <col min="10506" max="10506" width="9.140625" style="47"/>
    <col min="10507" max="10507" width="11.85546875" style="47" customWidth="1"/>
    <col min="10508" max="10752" width="9.140625" style="47"/>
    <col min="10753" max="10753" width="4.140625" style="47" customWidth="1"/>
    <col min="10754" max="10754" width="4.28515625" style="47" customWidth="1"/>
    <col min="10755" max="10755" width="14.42578125" style="47" customWidth="1"/>
    <col min="10756" max="10756" width="65" style="47" customWidth="1"/>
    <col min="10757" max="10757" width="6.7109375" style="47" customWidth="1"/>
    <col min="10758" max="10758" width="10.140625" style="47" customWidth="1"/>
    <col min="10759" max="10759" width="11.7109375" style="47" customWidth="1"/>
    <col min="10760" max="10760" width="15.7109375" style="47" customWidth="1"/>
    <col min="10761" max="10761" width="16.85546875" style="47" customWidth="1"/>
    <col min="10762" max="10762" width="9.140625" style="47"/>
    <col min="10763" max="10763" width="11.85546875" style="47" customWidth="1"/>
    <col min="10764" max="11008" width="9.140625" style="47"/>
    <col min="11009" max="11009" width="4.140625" style="47" customWidth="1"/>
    <col min="11010" max="11010" width="4.28515625" style="47" customWidth="1"/>
    <col min="11011" max="11011" width="14.42578125" style="47" customWidth="1"/>
    <col min="11012" max="11012" width="65" style="47" customWidth="1"/>
    <col min="11013" max="11013" width="6.7109375" style="47" customWidth="1"/>
    <col min="11014" max="11014" width="10.140625" style="47" customWidth="1"/>
    <col min="11015" max="11015" width="11.7109375" style="47" customWidth="1"/>
    <col min="11016" max="11016" width="15.7109375" style="47" customWidth="1"/>
    <col min="11017" max="11017" width="16.85546875" style="47" customWidth="1"/>
    <col min="11018" max="11018" width="9.140625" style="47"/>
    <col min="11019" max="11019" width="11.85546875" style="47" customWidth="1"/>
    <col min="11020" max="11264" width="9.140625" style="47"/>
    <col min="11265" max="11265" width="4.140625" style="47" customWidth="1"/>
    <col min="11266" max="11266" width="4.28515625" style="47" customWidth="1"/>
    <col min="11267" max="11267" width="14.42578125" style="47" customWidth="1"/>
    <col min="11268" max="11268" width="65" style="47" customWidth="1"/>
    <col min="11269" max="11269" width="6.7109375" style="47" customWidth="1"/>
    <col min="11270" max="11270" width="10.140625" style="47" customWidth="1"/>
    <col min="11271" max="11271" width="11.7109375" style="47" customWidth="1"/>
    <col min="11272" max="11272" width="15.7109375" style="47" customWidth="1"/>
    <col min="11273" max="11273" width="16.85546875" style="47" customWidth="1"/>
    <col min="11274" max="11274" width="9.140625" style="47"/>
    <col min="11275" max="11275" width="11.85546875" style="47" customWidth="1"/>
    <col min="11276" max="11520" width="9.140625" style="47"/>
    <col min="11521" max="11521" width="4.140625" style="47" customWidth="1"/>
    <col min="11522" max="11522" width="4.28515625" style="47" customWidth="1"/>
    <col min="11523" max="11523" width="14.42578125" style="47" customWidth="1"/>
    <col min="11524" max="11524" width="65" style="47" customWidth="1"/>
    <col min="11525" max="11525" width="6.7109375" style="47" customWidth="1"/>
    <col min="11526" max="11526" width="10.140625" style="47" customWidth="1"/>
    <col min="11527" max="11527" width="11.7109375" style="47" customWidth="1"/>
    <col min="11528" max="11528" width="15.7109375" style="47" customWidth="1"/>
    <col min="11529" max="11529" width="16.85546875" style="47" customWidth="1"/>
    <col min="11530" max="11530" width="9.140625" style="47"/>
    <col min="11531" max="11531" width="11.85546875" style="47" customWidth="1"/>
    <col min="11532" max="11776" width="9.140625" style="47"/>
    <col min="11777" max="11777" width="4.140625" style="47" customWidth="1"/>
    <col min="11778" max="11778" width="4.28515625" style="47" customWidth="1"/>
    <col min="11779" max="11779" width="14.42578125" style="47" customWidth="1"/>
    <col min="11780" max="11780" width="65" style="47" customWidth="1"/>
    <col min="11781" max="11781" width="6.7109375" style="47" customWidth="1"/>
    <col min="11782" max="11782" width="10.140625" style="47" customWidth="1"/>
    <col min="11783" max="11783" width="11.7109375" style="47" customWidth="1"/>
    <col min="11784" max="11784" width="15.7109375" style="47" customWidth="1"/>
    <col min="11785" max="11785" width="16.85546875" style="47" customWidth="1"/>
    <col min="11786" max="11786" width="9.140625" style="47"/>
    <col min="11787" max="11787" width="11.85546875" style="47" customWidth="1"/>
    <col min="11788" max="12032" width="9.140625" style="47"/>
    <col min="12033" max="12033" width="4.140625" style="47" customWidth="1"/>
    <col min="12034" max="12034" width="4.28515625" style="47" customWidth="1"/>
    <col min="12035" max="12035" width="14.42578125" style="47" customWidth="1"/>
    <col min="12036" max="12036" width="65" style="47" customWidth="1"/>
    <col min="12037" max="12037" width="6.7109375" style="47" customWidth="1"/>
    <col min="12038" max="12038" width="10.140625" style="47" customWidth="1"/>
    <col min="12039" max="12039" width="11.7109375" style="47" customWidth="1"/>
    <col min="12040" max="12040" width="15.7109375" style="47" customWidth="1"/>
    <col min="12041" max="12041" width="16.85546875" style="47" customWidth="1"/>
    <col min="12042" max="12042" width="9.140625" style="47"/>
    <col min="12043" max="12043" width="11.85546875" style="47" customWidth="1"/>
    <col min="12044" max="12288" width="9.140625" style="47"/>
    <col min="12289" max="12289" width="4.140625" style="47" customWidth="1"/>
    <col min="12290" max="12290" width="4.28515625" style="47" customWidth="1"/>
    <col min="12291" max="12291" width="14.42578125" style="47" customWidth="1"/>
    <col min="12292" max="12292" width="65" style="47" customWidth="1"/>
    <col min="12293" max="12293" width="6.7109375" style="47" customWidth="1"/>
    <col min="12294" max="12294" width="10.140625" style="47" customWidth="1"/>
    <col min="12295" max="12295" width="11.7109375" style="47" customWidth="1"/>
    <col min="12296" max="12296" width="15.7109375" style="47" customWidth="1"/>
    <col min="12297" max="12297" width="16.85546875" style="47" customWidth="1"/>
    <col min="12298" max="12298" width="9.140625" style="47"/>
    <col min="12299" max="12299" width="11.85546875" style="47" customWidth="1"/>
    <col min="12300" max="12544" width="9.140625" style="47"/>
    <col min="12545" max="12545" width="4.140625" style="47" customWidth="1"/>
    <col min="12546" max="12546" width="4.28515625" style="47" customWidth="1"/>
    <col min="12547" max="12547" width="14.42578125" style="47" customWidth="1"/>
    <col min="12548" max="12548" width="65" style="47" customWidth="1"/>
    <col min="12549" max="12549" width="6.7109375" style="47" customWidth="1"/>
    <col min="12550" max="12550" width="10.140625" style="47" customWidth="1"/>
    <col min="12551" max="12551" width="11.7109375" style="47" customWidth="1"/>
    <col min="12552" max="12552" width="15.7109375" style="47" customWidth="1"/>
    <col min="12553" max="12553" width="16.85546875" style="47" customWidth="1"/>
    <col min="12554" max="12554" width="9.140625" style="47"/>
    <col min="12555" max="12555" width="11.85546875" style="47" customWidth="1"/>
    <col min="12556" max="12800" width="9.140625" style="47"/>
    <col min="12801" max="12801" width="4.140625" style="47" customWidth="1"/>
    <col min="12802" max="12802" width="4.28515625" style="47" customWidth="1"/>
    <col min="12803" max="12803" width="14.42578125" style="47" customWidth="1"/>
    <col min="12804" max="12804" width="65" style="47" customWidth="1"/>
    <col min="12805" max="12805" width="6.7109375" style="47" customWidth="1"/>
    <col min="12806" max="12806" width="10.140625" style="47" customWidth="1"/>
    <col min="12807" max="12807" width="11.7109375" style="47" customWidth="1"/>
    <col min="12808" max="12808" width="15.7109375" style="47" customWidth="1"/>
    <col min="12809" max="12809" width="16.85546875" style="47" customWidth="1"/>
    <col min="12810" max="12810" width="9.140625" style="47"/>
    <col min="12811" max="12811" width="11.85546875" style="47" customWidth="1"/>
    <col min="12812" max="13056" width="9.140625" style="47"/>
    <col min="13057" max="13057" width="4.140625" style="47" customWidth="1"/>
    <col min="13058" max="13058" width="4.28515625" style="47" customWidth="1"/>
    <col min="13059" max="13059" width="14.42578125" style="47" customWidth="1"/>
    <col min="13060" max="13060" width="65" style="47" customWidth="1"/>
    <col min="13061" max="13061" width="6.7109375" style="47" customWidth="1"/>
    <col min="13062" max="13062" width="10.140625" style="47" customWidth="1"/>
    <col min="13063" max="13063" width="11.7109375" style="47" customWidth="1"/>
    <col min="13064" max="13064" width="15.7109375" style="47" customWidth="1"/>
    <col min="13065" max="13065" width="16.85546875" style="47" customWidth="1"/>
    <col min="13066" max="13066" width="9.140625" style="47"/>
    <col min="13067" max="13067" width="11.85546875" style="47" customWidth="1"/>
    <col min="13068" max="13312" width="9.140625" style="47"/>
    <col min="13313" max="13313" width="4.140625" style="47" customWidth="1"/>
    <col min="13314" max="13314" width="4.28515625" style="47" customWidth="1"/>
    <col min="13315" max="13315" width="14.42578125" style="47" customWidth="1"/>
    <col min="13316" max="13316" width="65" style="47" customWidth="1"/>
    <col min="13317" max="13317" width="6.7109375" style="47" customWidth="1"/>
    <col min="13318" max="13318" width="10.140625" style="47" customWidth="1"/>
    <col min="13319" max="13319" width="11.7109375" style="47" customWidth="1"/>
    <col min="13320" max="13320" width="15.7109375" style="47" customWidth="1"/>
    <col min="13321" max="13321" width="16.85546875" style="47" customWidth="1"/>
    <col min="13322" max="13322" width="9.140625" style="47"/>
    <col min="13323" max="13323" width="11.85546875" style="47" customWidth="1"/>
    <col min="13324" max="13568" width="9.140625" style="47"/>
    <col min="13569" max="13569" width="4.140625" style="47" customWidth="1"/>
    <col min="13570" max="13570" width="4.28515625" style="47" customWidth="1"/>
    <col min="13571" max="13571" width="14.42578125" style="47" customWidth="1"/>
    <col min="13572" max="13572" width="65" style="47" customWidth="1"/>
    <col min="13573" max="13573" width="6.7109375" style="47" customWidth="1"/>
    <col min="13574" max="13574" width="10.140625" style="47" customWidth="1"/>
    <col min="13575" max="13575" width="11.7109375" style="47" customWidth="1"/>
    <col min="13576" max="13576" width="15.7109375" style="47" customWidth="1"/>
    <col min="13577" max="13577" width="16.85546875" style="47" customWidth="1"/>
    <col min="13578" max="13578" width="9.140625" style="47"/>
    <col min="13579" max="13579" width="11.85546875" style="47" customWidth="1"/>
    <col min="13580" max="13824" width="9.140625" style="47"/>
    <col min="13825" max="13825" width="4.140625" style="47" customWidth="1"/>
    <col min="13826" max="13826" width="4.28515625" style="47" customWidth="1"/>
    <col min="13827" max="13827" width="14.42578125" style="47" customWidth="1"/>
    <col min="13828" max="13828" width="65" style="47" customWidth="1"/>
    <col min="13829" max="13829" width="6.7109375" style="47" customWidth="1"/>
    <col min="13830" max="13830" width="10.140625" style="47" customWidth="1"/>
    <col min="13831" max="13831" width="11.7109375" style="47" customWidth="1"/>
    <col min="13832" max="13832" width="15.7109375" style="47" customWidth="1"/>
    <col min="13833" max="13833" width="16.85546875" style="47" customWidth="1"/>
    <col min="13834" max="13834" width="9.140625" style="47"/>
    <col min="13835" max="13835" width="11.85546875" style="47" customWidth="1"/>
    <col min="13836" max="14080" width="9.140625" style="47"/>
    <col min="14081" max="14081" width="4.140625" style="47" customWidth="1"/>
    <col min="14082" max="14082" width="4.28515625" style="47" customWidth="1"/>
    <col min="14083" max="14083" width="14.42578125" style="47" customWidth="1"/>
    <col min="14084" max="14084" width="65" style="47" customWidth="1"/>
    <col min="14085" max="14085" width="6.7109375" style="47" customWidth="1"/>
    <col min="14086" max="14086" width="10.140625" style="47" customWidth="1"/>
    <col min="14087" max="14087" width="11.7109375" style="47" customWidth="1"/>
    <col min="14088" max="14088" width="15.7109375" style="47" customWidth="1"/>
    <col min="14089" max="14089" width="16.85546875" style="47" customWidth="1"/>
    <col min="14090" max="14090" width="9.140625" style="47"/>
    <col min="14091" max="14091" width="11.85546875" style="47" customWidth="1"/>
    <col min="14092" max="14336" width="9.140625" style="47"/>
    <col min="14337" max="14337" width="4.140625" style="47" customWidth="1"/>
    <col min="14338" max="14338" width="4.28515625" style="47" customWidth="1"/>
    <col min="14339" max="14339" width="14.42578125" style="47" customWidth="1"/>
    <col min="14340" max="14340" width="65" style="47" customWidth="1"/>
    <col min="14341" max="14341" width="6.7109375" style="47" customWidth="1"/>
    <col min="14342" max="14342" width="10.140625" style="47" customWidth="1"/>
    <col min="14343" max="14343" width="11.7109375" style="47" customWidth="1"/>
    <col min="14344" max="14344" width="15.7109375" style="47" customWidth="1"/>
    <col min="14345" max="14345" width="16.85546875" style="47" customWidth="1"/>
    <col min="14346" max="14346" width="9.140625" style="47"/>
    <col min="14347" max="14347" width="11.85546875" style="47" customWidth="1"/>
    <col min="14348" max="14592" width="9.140625" style="47"/>
    <col min="14593" max="14593" width="4.140625" style="47" customWidth="1"/>
    <col min="14594" max="14594" width="4.28515625" style="47" customWidth="1"/>
    <col min="14595" max="14595" width="14.42578125" style="47" customWidth="1"/>
    <col min="14596" max="14596" width="65" style="47" customWidth="1"/>
    <col min="14597" max="14597" width="6.7109375" style="47" customWidth="1"/>
    <col min="14598" max="14598" width="10.140625" style="47" customWidth="1"/>
    <col min="14599" max="14599" width="11.7109375" style="47" customWidth="1"/>
    <col min="14600" max="14600" width="15.7109375" style="47" customWidth="1"/>
    <col min="14601" max="14601" width="16.85546875" style="47" customWidth="1"/>
    <col min="14602" max="14602" width="9.140625" style="47"/>
    <col min="14603" max="14603" width="11.85546875" style="47" customWidth="1"/>
    <col min="14604" max="14848" width="9.140625" style="47"/>
    <col min="14849" max="14849" width="4.140625" style="47" customWidth="1"/>
    <col min="14850" max="14850" width="4.28515625" style="47" customWidth="1"/>
    <col min="14851" max="14851" width="14.42578125" style="47" customWidth="1"/>
    <col min="14852" max="14852" width="65" style="47" customWidth="1"/>
    <col min="14853" max="14853" width="6.7109375" style="47" customWidth="1"/>
    <col min="14854" max="14854" width="10.140625" style="47" customWidth="1"/>
    <col min="14855" max="14855" width="11.7109375" style="47" customWidth="1"/>
    <col min="14856" max="14856" width="15.7109375" style="47" customWidth="1"/>
    <col min="14857" max="14857" width="16.85546875" style="47" customWidth="1"/>
    <col min="14858" max="14858" width="9.140625" style="47"/>
    <col min="14859" max="14859" width="11.85546875" style="47" customWidth="1"/>
    <col min="14860" max="15104" width="9.140625" style="47"/>
    <col min="15105" max="15105" width="4.140625" style="47" customWidth="1"/>
    <col min="15106" max="15106" width="4.28515625" style="47" customWidth="1"/>
    <col min="15107" max="15107" width="14.42578125" style="47" customWidth="1"/>
    <col min="15108" max="15108" width="65" style="47" customWidth="1"/>
    <col min="15109" max="15109" width="6.7109375" style="47" customWidth="1"/>
    <col min="15110" max="15110" width="10.140625" style="47" customWidth="1"/>
    <col min="15111" max="15111" width="11.7109375" style="47" customWidth="1"/>
    <col min="15112" max="15112" width="15.7109375" style="47" customWidth="1"/>
    <col min="15113" max="15113" width="16.85546875" style="47" customWidth="1"/>
    <col min="15114" max="15114" width="9.140625" style="47"/>
    <col min="15115" max="15115" width="11.85546875" style="47" customWidth="1"/>
    <col min="15116" max="15360" width="9.140625" style="47"/>
    <col min="15361" max="15361" width="4.140625" style="47" customWidth="1"/>
    <col min="15362" max="15362" width="4.28515625" style="47" customWidth="1"/>
    <col min="15363" max="15363" width="14.42578125" style="47" customWidth="1"/>
    <col min="15364" max="15364" width="65" style="47" customWidth="1"/>
    <col min="15365" max="15365" width="6.7109375" style="47" customWidth="1"/>
    <col min="15366" max="15366" width="10.140625" style="47" customWidth="1"/>
    <col min="15367" max="15367" width="11.7109375" style="47" customWidth="1"/>
    <col min="15368" max="15368" width="15.7109375" style="47" customWidth="1"/>
    <col min="15369" max="15369" width="16.85546875" style="47" customWidth="1"/>
    <col min="15370" max="15370" width="9.140625" style="47"/>
    <col min="15371" max="15371" width="11.85546875" style="47" customWidth="1"/>
    <col min="15372" max="15616" width="9.140625" style="47"/>
    <col min="15617" max="15617" width="4.140625" style="47" customWidth="1"/>
    <col min="15618" max="15618" width="4.28515625" style="47" customWidth="1"/>
    <col min="15619" max="15619" width="14.42578125" style="47" customWidth="1"/>
    <col min="15620" max="15620" width="65" style="47" customWidth="1"/>
    <col min="15621" max="15621" width="6.7109375" style="47" customWidth="1"/>
    <col min="15622" max="15622" width="10.140625" style="47" customWidth="1"/>
    <col min="15623" max="15623" width="11.7109375" style="47" customWidth="1"/>
    <col min="15624" max="15624" width="15.7109375" style="47" customWidth="1"/>
    <col min="15625" max="15625" width="16.85546875" style="47" customWidth="1"/>
    <col min="15626" max="15626" width="9.140625" style="47"/>
    <col min="15627" max="15627" width="11.85546875" style="47" customWidth="1"/>
    <col min="15628" max="15872" width="9.140625" style="47"/>
    <col min="15873" max="15873" width="4.140625" style="47" customWidth="1"/>
    <col min="15874" max="15874" width="4.28515625" style="47" customWidth="1"/>
    <col min="15875" max="15875" width="14.42578125" style="47" customWidth="1"/>
    <col min="15876" max="15876" width="65" style="47" customWidth="1"/>
    <col min="15877" max="15877" width="6.7109375" style="47" customWidth="1"/>
    <col min="15878" max="15878" width="10.140625" style="47" customWidth="1"/>
    <col min="15879" max="15879" width="11.7109375" style="47" customWidth="1"/>
    <col min="15880" max="15880" width="15.7109375" style="47" customWidth="1"/>
    <col min="15881" max="15881" width="16.85546875" style="47" customWidth="1"/>
    <col min="15882" max="15882" width="9.140625" style="47"/>
    <col min="15883" max="15883" width="11.85546875" style="47" customWidth="1"/>
    <col min="15884" max="16128" width="9.140625" style="47"/>
    <col min="16129" max="16129" width="4.140625" style="47" customWidth="1"/>
    <col min="16130" max="16130" width="4.28515625" style="47" customWidth="1"/>
    <col min="16131" max="16131" width="14.42578125" style="47" customWidth="1"/>
    <col min="16132" max="16132" width="65" style="47" customWidth="1"/>
    <col min="16133" max="16133" width="6.7109375" style="47" customWidth="1"/>
    <col min="16134" max="16134" width="10.140625" style="47" customWidth="1"/>
    <col min="16135" max="16135" width="11.7109375" style="47" customWidth="1"/>
    <col min="16136" max="16136" width="15.7109375" style="47" customWidth="1"/>
    <col min="16137" max="16137" width="16.85546875" style="47" customWidth="1"/>
    <col min="16138" max="16138" width="9.140625" style="47"/>
    <col min="16139" max="16139" width="11.85546875" style="47" customWidth="1"/>
    <col min="16140" max="16384" width="9.140625" style="47"/>
  </cols>
  <sheetData>
    <row r="1" spans="1:14" ht="18">
      <c r="A1" s="9" t="s">
        <v>242</v>
      </c>
      <c r="B1" s="10"/>
      <c r="C1" s="10"/>
      <c r="D1" s="10"/>
      <c r="E1" s="10"/>
      <c r="F1" s="10"/>
      <c r="G1" s="10"/>
      <c r="H1" s="10"/>
      <c r="I1" s="46"/>
    </row>
    <row r="2" spans="1:14" s="14" customFormat="1" ht="13.5" customHeight="1">
      <c r="A2" s="11" t="s">
        <v>64</v>
      </c>
      <c r="B2" s="12"/>
      <c r="C2" s="12"/>
      <c r="D2" s="13"/>
      <c r="E2" s="13"/>
      <c r="F2" s="13"/>
      <c r="G2" s="13"/>
      <c r="H2" s="13"/>
      <c r="I2" s="13"/>
      <c r="K2" s="15"/>
    </row>
    <row r="3" spans="1:14" s="44" customFormat="1" ht="13.5" customHeight="1">
      <c r="A3" s="6" t="s">
        <v>129</v>
      </c>
      <c r="B3" s="2"/>
      <c r="C3" s="2"/>
      <c r="D3" s="2"/>
      <c r="E3" s="2"/>
      <c r="F3" s="1"/>
      <c r="G3" s="1"/>
      <c r="H3" s="43"/>
      <c r="I3" s="43"/>
    </row>
    <row r="4" spans="1:14">
      <c r="A4" s="16"/>
      <c r="B4" s="16"/>
      <c r="C4" s="16"/>
      <c r="D4" s="16"/>
      <c r="E4" s="17"/>
      <c r="F4" s="17"/>
      <c r="G4" s="17"/>
      <c r="H4" s="10"/>
      <c r="I4" s="49"/>
    </row>
    <row r="5" spans="1:14" ht="22.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8" t="s">
        <v>6</v>
      </c>
      <c r="H5" s="19" t="s">
        <v>7</v>
      </c>
      <c r="I5" s="18" t="s">
        <v>8</v>
      </c>
    </row>
    <row r="6" spans="1:14">
      <c r="A6" s="18" t="s">
        <v>9</v>
      </c>
      <c r="B6" s="18" t="s">
        <v>10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9">
        <v>7</v>
      </c>
      <c r="I6" s="18">
        <v>8</v>
      </c>
    </row>
    <row r="7" spans="1:14" s="54" customFormat="1" ht="21" customHeight="1">
      <c r="A7" s="50"/>
      <c r="B7" s="51"/>
      <c r="C7" s="51" t="s">
        <v>21</v>
      </c>
      <c r="D7" s="51" t="s">
        <v>22</v>
      </c>
      <c r="E7" s="51"/>
      <c r="F7" s="52"/>
      <c r="G7" s="53"/>
      <c r="H7" s="53">
        <f>H8+H17+H46+H56</f>
        <v>0</v>
      </c>
      <c r="K7" s="55"/>
    </row>
    <row r="8" spans="1:14" s="61" customFormat="1" ht="13.5" customHeight="1">
      <c r="A8" s="56"/>
      <c r="B8" s="57"/>
      <c r="C8" s="57">
        <v>730</v>
      </c>
      <c r="D8" s="57" t="s">
        <v>70</v>
      </c>
      <c r="E8" s="57"/>
      <c r="F8" s="58"/>
      <c r="G8" s="59"/>
      <c r="H8" s="59">
        <f>SUM(H9:H16)</f>
        <v>0</v>
      </c>
      <c r="I8" s="60"/>
      <c r="K8" s="62"/>
    </row>
    <row r="9" spans="1:14" s="68" customFormat="1" ht="13.5" customHeight="1">
      <c r="A9" s="63">
        <v>1</v>
      </c>
      <c r="B9" s="64">
        <v>730</v>
      </c>
      <c r="C9" s="64" t="s">
        <v>71</v>
      </c>
      <c r="D9" s="64" t="s">
        <v>160</v>
      </c>
      <c r="E9" s="64" t="s">
        <v>72</v>
      </c>
      <c r="F9" s="65">
        <f>F10</f>
        <v>1</v>
      </c>
      <c r="G9" s="20"/>
      <c r="H9" s="66">
        <f>F9*G9</f>
        <v>0</v>
      </c>
      <c r="I9" s="67" t="s">
        <v>62</v>
      </c>
      <c r="K9" s="62"/>
    </row>
    <row r="10" spans="1:14" s="61" customFormat="1" ht="24" customHeight="1">
      <c r="A10" s="69"/>
      <c r="B10" s="70"/>
      <c r="C10" s="70"/>
      <c r="D10" s="71" t="s">
        <v>161</v>
      </c>
      <c r="E10" s="70"/>
      <c r="F10" s="72">
        <v>1</v>
      </c>
      <c r="G10" s="66"/>
      <c r="H10" s="66"/>
      <c r="I10" s="73"/>
      <c r="K10" s="62"/>
    </row>
    <row r="11" spans="1:14" s="61" customFormat="1" ht="13.5" customHeight="1">
      <c r="A11" s="69"/>
      <c r="B11" s="70"/>
      <c r="C11" s="70"/>
      <c r="D11" s="71" t="s">
        <v>73</v>
      </c>
      <c r="E11" s="70"/>
      <c r="F11" s="72"/>
      <c r="G11" s="74"/>
      <c r="H11" s="66"/>
      <c r="I11" s="73"/>
      <c r="K11" s="62"/>
    </row>
    <row r="12" spans="1:14" s="85" customFormat="1" ht="40.5" customHeight="1">
      <c r="A12" s="75"/>
      <c r="B12" s="76"/>
      <c r="C12" s="77"/>
      <c r="D12" s="78" t="s">
        <v>159</v>
      </c>
      <c r="E12" s="78"/>
      <c r="F12" s="79"/>
      <c r="G12" s="80"/>
      <c r="H12" s="81"/>
      <c r="I12" s="82"/>
      <c r="J12" s="83"/>
      <c r="K12" s="84"/>
      <c r="L12" s="84"/>
      <c r="M12" s="84"/>
      <c r="N12" s="84"/>
    </row>
    <row r="13" spans="1:14" s="61" customFormat="1" ht="13.5" customHeight="1">
      <c r="A13" s="63">
        <v>2</v>
      </c>
      <c r="B13" s="64">
        <v>730</v>
      </c>
      <c r="C13" s="64" t="s">
        <v>124</v>
      </c>
      <c r="D13" s="64" t="s">
        <v>125</v>
      </c>
      <c r="E13" s="64" t="s">
        <v>57</v>
      </c>
      <c r="F13" s="65">
        <v>1.63</v>
      </c>
      <c r="G13" s="20"/>
      <c r="H13" s="66">
        <f>F13*G13</f>
        <v>0</v>
      </c>
      <c r="I13" s="67" t="s">
        <v>62</v>
      </c>
      <c r="K13" s="62"/>
    </row>
    <row r="14" spans="1:14" s="61" customFormat="1" ht="13.5" customHeight="1">
      <c r="A14" s="63">
        <v>3</v>
      </c>
      <c r="B14" s="64" t="s">
        <v>74</v>
      </c>
      <c r="C14" s="64" t="s">
        <v>75</v>
      </c>
      <c r="D14" s="64" t="s">
        <v>76</v>
      </c>
      <c r="E14" s="64" t="s">
        <v>60</v>
      </c>
      <c r="F14" s="65">
        <f>F16</f>
        <v>2</v>
      </c>
      <c r="G14" s="20"/>
      <c r="H14" s="66">
        <f>F14*G14</f>
        <v>0</v>
      </c>
      <c r="I14" s="67" t="s">
        <v>118</v>
      </c>
      <c r="K14" s="62"/>
    </row>
    <row r="15" spans="1:14" s="61" customFormat="1" ht="13.5" customHeight="1">
      <c r="A15" s="63"/>
      <c r="B15" s="64"/>
      <c r="C15" s="64"/>
      <c r="D15" s="86" t="s">
        <v>77</v>
      </c>
      <c r="E15" s="64"/>
      <c r="F15" s="65"/>
      <c r="G15" s="66"/>
      <c r="H15" s="66"/>
      <c r="I15" s="67"/>
      <c r="K15" s="62"/>
    </row>
    <row r="16" spans="1:14" s="61" customFormat="1" ht="27" customHeight="1">
      <c r="A16" s="69"/>
      <c r="B16" s="70"/>
      <c r="C16" s="70"/>
      <c r="D16" s="86" t="s">
        <v>78</v>
      </c>
      <c r="E16" s="70"/>
      <c r="F16" s="87">
        <v>2</v>
      </c>
      <c r="G16" s="74"/>
      <c r="H16" s="66"/>
      <c r="I16" s="67"/>
      <c r="K16" s="62"/>
    </row>
    <row r="17" spans="1:11" s="92" customFormat="1" ht="13.5" customHeight="1">
      <c r="A17" s="88"/>
      <c r="B17" s="89"/>
      <c r="C17" s="89">
        <v>733</v>
      </c>
      <c r="D17" s="89" t="s">
        <v>79</v>
      </c>
      <c r="E17" s="89"/>
      <c r="F17" s="90"/>
      <c r="G17" s="91"/>
      <c r="H17" s="91">
        <f>SUM(H18:H45)</f>
        <v>0</v>
      </c>
      <c r="I17" s="73"/>
      <c r="K17" s="62"/>
    </row>
    <row r="18" spans="1:11" s="61" customFormat="1" ht="27" customHeight="1">
      <c r="A18" s="63">
        <v>4</v>
      </c>
      <c r="B18" s="64">
        <v>733</v>
      </c>
      <c r="C18" s="64" t="s">
        <v>81</v>
      </c>
      <c r="D18" s="64" t="s">
        <v>157</v>
      </c>
      <c r="E18" s="64" t="s">
        <v>47</v>
      </c>
      <c r="F18" s="65">
        <f>F19</f>
        <v>182.62200000000001</v>
      </c>
      <c r="G18" s="20"/>
      <c r="H18" s="66">
        <f>F18*G18</f>
        <v>0</v>
      </c>
      <c r="I18" s="67" t="s">
        <v>62</v>
      </c>
      <c r="K18" s="62"/>
    </row>
    <row r="19" spans="1:11" s="61" customFormat="1" ht="13.5" customHeight="1">
      <c r="A19" s="63"/>
      <c r="B19" s="64"/>
      <c r="C19" s="64"/>
      <c r="D19" s="71" t="s">
        <v>158</v>
      </c>
      <c r="E19" s="89"/>
      <c r="F19" s="93">
        <v>182.62200000000001</v>
      </c>
      <c r="G19" s="66"/>
      <c r="H19" s="66"/>
      <c r="I19" s="67"/>
      <c r="K19" s="62"/>
    </row>
    <row r="20" spans="1:11" s="61" customFormat="1" ht="40.5" customHeight="1">
      <c r="A20" s="63"/>
      <c r="B20" s="64"/>
      <c r="C20" s="64"/>
      <c r="D20" s="71" t="s">
        <v>52</v>
      </c>
      <c r="E20" s="64"/>
      <c r="F20" s="65"/>
      <c r="G20" s="66"/>
      <c r="H20" s="66"/>
      <c r="I20" s="67"/>
      <c r="K20" s="62"/>
    </row>
    <row r="21" spans="1:11" s="61" customFormat="1" ht="27" customHeight="1">
      <c r="A21" s="94"/>
      <c r="B21" s="95"/>
      <c r="C21" s="95"/>
      <c r="D21" s="71" t="s">
        <v>80</v>
      </c>
      <c r="E21" s="95"/>
      <c r="F21" s="96"/>
      <c r="G21" s="97"/>
      <c r="H21" s="97"/>
      <c r="I21" s="73"/>
      <c r="K21" s="62"/>
    </row>
    <row r="22" spans="1:11" s="61" customFormat="1" ht="13.5" customHeight="1">
      <c r="A22" s="63">
        <v>5</v>
      </c>
      <c r="B22" s="64">
        <v>733</v>
      </c>
      <c r="C22" s="64" t="s">
        <v>81</v>
      </c>
      <c r="D22" s="64" t="s">
        <v>115</v>
      </c>
      <c r="E22" s="64" t="s">
        <v>47</v>
      </c>
      <c r="F22" s="65">
        <f>F23</f>
        <v>490.28100000000001</v>
      </c>
      <c r="G22" s="20"/>
      <c r="H22" s="66">
        <f>F22*G22</f>
        <v>0</v>
      </c>
      <c r="I22" s="67" t="s">
        <v>62</v>
      </c>
      <c r="K22" s="62"/>
    </row>
    <row r="23" spans="1:11" s="61" customFormat="1" ht="13.5" customHeight="1">
      <c r="A23" s="63"/>
      <c r="B23" s="64"/>
      <c r="C23" s="64"/>
      <c r="D23" s="71" t="s">
        <v>114</v>
      </c>
      <c r="E23" s="89"/>
      <c r="F23" s="93">
        <v>490.28100000000001</v>
      </c>
      <c r="G23" s="66"/>
      <c r="H23" s="66"/>
      <c r="I23" s="67"/>
      <c r="K23" s="62"/>
    </row>
    <row r="24" spans="1:11" s="61" customFormat="1" ht="40.5" customHeight="1">
      <c r="A24" s="63"/>
      <c r="B24" s="64"/>
      <c r="C24" s="64"/>
      <c r="D24" s="71" t="s">
        <v>52</v>
      </c>
      <c r="E24" s="64"/>
      <c r="F24" s="65"/>
      <c r="G24" s="66"/>
      <c r="H24" s="66"/>
      <c r="I24" s="67"/>
      <c r="K24" s="62"/>
    </row>
    <row r="25" spans="1:11" s="61" customFormat="1" ht="27" customHeight="1">
      <c r="A25" s="94"/>
      <c r="B25" s="95"/>
      <c r="C25" s="95"/>
      <c r="D25" s="71" t="s">
        <v>80</v>
      </c>
      <c r="E25" s="95"/>
      <c r="F25" s="96"/>
      <c r="G25" s="97"/>
      <c r="H25" s="97"/>
      <c r="I25" s="73"/>
      <c r="K25" s="62"/>
    </row>
    <row r="26" spans="1:11" s="68" customFormat="1" ht="13.5" customHeight="1">
      <c r="A26" s="63">
        <v>6</v>
      </c>
      <c r="B26" s="64">
        <v>733</v>
      </c>
      <c r="C26" s="64" t="s">
        <v>164</v>
      </c>
      <c r="D26" s="64" t="s">
        <v>122</v>
      </c>
      <c r="E26" s="64" t="s">
        <v>27</v>
      </c>
      <c r="F26" s="65">
        <f>F28+F29+F30+F31+F32</f>
        <v>15</v>
      </c>
      <c r="G26" s="20"/>
      <c r="H26" s="66">
        <f>F26*G26</f>
        <v>0</v>
      </c>
      <c r="I26" s="67" t="s">
        <v>62</v>
      </c>
      <c r="K26" s="62"/>
    </row>
    <row r="27" spans="1:11" s="61" customFormat="1" ht="13.5" customHeight="1">
      <c r="A27" s="69"/>
      <c r="B27" s="70"/>
      <c r="C27" s="70"/>
      <c r="D27" s="98" t="s">
        <v>123</v>
      </c>
      <c r="E27" s="70"/>
      <c r="F27" s="72"/>
      <c r="G27" s="66"/>
      <c r="H27" s="66"/>
      <c r="I27" s="73"/>
      <c r="K27" s="62"/>
    </row>
    <row r="28" spans="1:11" s="92" customFormat="1" ht="13.5" customHeight="1">
      <c r="A28" s="63"/>
      <c r="B28" s="64"/>
      <c r="C28" s="64"/>
      <c r="D28" s="71" t="s">
        <v>155</v>
      </c>
      <c r="E28" s="64"/>
      <c r="F28" s="87">
        <v>2</v>
      </c>
      <c r="G28" s="66"/>
      <c r="H28" s="66"/>
      <c r="I28" s="99"/>
      <c r="K28" s="62"/>
    </row>
    <row r="29" spans="1:11" s="92" customFormat="1" ht="13.5" customHeight="1">
      <c r="A29" s="63"/>
      <c r="B29" s="64"/>
      <c r="C29" s="64"/>
      <c r="D29" s="71" t="s">
        <v>148</v>
      </c>
      <c r="E29" s="64"/>
      <c r="F29" s="87">
        <v>7</v>
      </c>
      <c r="G29" s="66"/>
      <c r="H29" s="66"/>
      <c r="I29" s="99"/>
      <c r="K29" s="62"/>
    </row>
    <row r="30" spans="1:11" s="92" customFormat="1" ht="13.5" customHeight="1">
      <c r="A30" s="63"/>
      <c r="B30" s="64"/>
      <c r="C30" s="64"/>
      <c r="D30" s="71" t="s">
        <v>149</v>
      </c>
      <c r="E30" s="64"/>
      <c r="F30" s="87">
        <v>2</v>
      </c>
      <c r="G30" s="66"/>
      <c r="H30" s="66"/>
      <c r="I30" s="99"/>
      <c r="K30" s="62"/>
    </row>
    <row r="31" spans="1:11" s="92" customFormat="1" ht="13.5" customHeight="1">
      <c r="A31" s="63"/>
      <c r="B31" s="64"/>
      <c r="C31" s="64"/>
      <c r="D31" s="71" t="s">
        <v>150</v>
      </c>
      <c r="E31" s="64"/>
      <c r="F31" s="87">
        <v>2</v>
      </c>
      <c r="G31" s="66"/>
      <c r="H31" s="66"/>
      <c r="I31" s="99"/>
      <c r="K31" s="62"/>
    </row>
    <row r="32" spans="1:11" s="92" customFormat="1" ht="13.5" customHeight="1">
      <c r="A32" s="63"/>
      <c r="B32" s="64"/>
      <c r="C32" s="64"/>
      <c r="D32" s="71" t="s">
        <v>151</v>
      </c>
      <c r="E32" s="64"/>
      <c r="F32" s="87">
        <v>2</v>
      </c>
      <c r="G32" s="66"/>
      <c r="H32" s="66"/>
      <c r="I32" s="99"/>
      <c r="K32" s="62"/>
    </row>
    <row r="33" spans="1:11" s="68" customFormat="1" ht="13.5" customHeight="1">
      <c r="A33" s="63">
        <v>7</v>
      </c>
      <c r="B33" s="64">
        <v>733</v>
      </c>
      <c r="C33" s="64" t="s">
        <v>165</v>
      </c>
      <c r="D33" s="64" t="s">
        <v>128</v>
      </c>
      <c r="E33" s="64" t="s">
        <v>72</v>
      </c>
      <c r="F33" s="65">
        <f>F34</f>
        <v>1</v>
      </c>
      <c r="G33" s="20"/>
      <c r="H33" s="66">
        <f>F33*G33</f>
        <v>0</v>
      </c>
      <c r="I33" s="67" t="s">
        <v>62</v>
      </c>
      <c r="K33" s="62"/>
    </row>
    <row r="34" spans="1:11" s="61" customFormat="1" ht="25.5" customHeight="1">
      <c r="A34" s="69"/>
      <c r="B34" s="70"/>
      <c r="C34" s="70"/>
      <c r="D34" s="98" t="s">
        <v>171</v>
      </c>
      <c r="E34" s="70"/>
      <c r="F34" s="72">
        <v>1</v>
      </c>
      <c r="G34" s="66"/>
      <c r="H34" s="66"/>
      <c r="I34" s="73"/>
      <c r="K34" s="62"/>
    </row>
    <row r="35" spans="1:11" s="61" customFormat="1" ht="13.5" customHeight="1">
      <c r="A35" s="69"/>
      <c r="B35" s="70"/>
      <c r="C35" s="70"/>
      <c r="D35" s="98" t="s">
        <v>156</v>
      </c>
      <c r="E35" s="70"/>
      <c r="F35" s="72"/>
      <c r="G35" s="66"/>
      <c r="H35" s="66"/>
      <c r="I35" s="73"/>
      <c r="K35" s="62"/>
    </row>
    <row r="36" spans="1:11" s="68" customFormat="1" ht="13.5" customHeight="1">
      <c r="A36" s="63">
        <v>8</v>
      </c>
      <c r="B36" s="64">
        <v>733</v>
      </c>
      <c r="C36" s="64" t="s">
        <v>166</v>
      </c>
      <c r="D36" s="64" t="s">
        <v>134</v>
      </c>
      <c r="E36" s="64" t="s">
        <v>72</v>
      </c>
      <c r="F36" s="65">
        <f>F37</f>
        <v>1</v>
      </c>
      <c r="G36" s="20"/>
      <c r="H36" s="66">
        <f>F36*G36</f>
        <v>0</v>
      </c>
      <c r="I36" s="67" t="s">
        <v>62</v>
      </c>
      <c r="K36" s="62"/>
    </row>
    <row r="37" spans="1:11" s="61" customFormat="1" ht="13.5" customHeight="1">
      <c r="A37" s="69"/>
      <c r="B37" s="70"/>
      <c r="C37" s="70"/>
      <c r="D37" s="98" t="s">
        <v>135</v>
      </c>
      <c r="E37" s="70"/>
      <c r="F37" s="72">
        <v>1</v>
      </c>
      <c r="G37" s="66"/>
      <c r="H37" s="66"/>
      <c r="I37" s="73"/>
      <c r="K37" s="62"/>
    </row>
    <row r="38" spans="1:11" s="68" customFormat="1" ht="13.5" customHeight="1">
      <c r="A38" s="63">
        <v>9</v>
      </c>
      <c r="B38" s="64">
        <v>733</v>
      </c>
      <c r="C38" s="64" t="s">
        <v>167</v>
      </c>
      <c r="D38" s="64" t="s">
        <v>144</v>
      </c>
      <c r="E38" s="64" t="s">
        <v>72</v>
      </c>
      <c r="F38" s="65">
        <v>1</v>
      </c>
      <c r="G38" s="20"/>
      <c r="H38" s="66">
        <f>F38*G38</f>
        <v>0</v>
      </c>
      <c r="I38" s="67" t="s">
        <v>62</v>
      </c>
      <c r="K38" s="62"/>
    </row>
    <row r="39" spans="1:11" s="61" customFormat="1" ht="13.5" customHeight="1">
      <c r="A39" s="63">
        <v>10</v>
      </c>
      <c r="B39" s="64">
        <v>733</v>
      </c>
      <c r="C39" s="64">
        <v>733391101</v>
      </c>
      <c r="D39" s="64" t="s">
        <v>116</v>
      </c>
      <c r="E39" s="64" t="s">
        <v>47</v>
      </c>
      <c r="F39" s="65">
        <f>F23</f>
        <v>490.28100000000001</v>
      </c>
      <c r="G39" s="20"/>
      <c r="H39" s="66">
        <f t="shared" ref="H39:H43" si="0">F39*G39</f>
        <v>0</v>
      </c>
      <c r="I39" s="67" t="s">
        <v>117</v>
      </c>
      <c r="K39" s="62"/>
    </row>
    <row r="40" spans="1:11" s="61" customFormat="1" ht="13.5" customHeight="1">
      <c r="A40" s="63">
        <v>11</v>
      </c>
      <c r="B40" s="64">
        <v>733</v>
      </c>
      <c r="C40" s="64">
        <v>733291102</v>
      </c>
      <c r="D40" s="64" t="s">
        <v>83</v>
      </c>
      <c r="E40" s="64" t="s">
        <v>47</v>
      </c>
      <c r="F40" s="65">
        <f>F18</f>
        <v>182.62200000000001</v>
      </c>
      <c r="G40" s="20"/>
      <c r="H40" s="66">
        <f t="shared" si="0"/>
        <v>0</v>
      </c>
      <c r="I40" s="67" t="s">
        <v>117</v>
      </c>
      <c r="K40" s="62"/>
    </row>
    <row r="41" spans="1:11" s="61" customFormat="1" ht="13.5" customHeight="1">
      <c r="A41" s="100">
        <v>12</v>
      </c>
      <c r="B41" s="101">
        <v>733</v>
      </c>
      <c r="C41" s="101" t="s">
        <v>84</v>
      </c>
      <c r="D41" s="64" t="s">
        <v>55</v>
      </c>
      <c r="E41" s="101" t="s">
        <v>72</v>
      </c>
      <c r="F41" s="102">
        <v>1</v>
      </c>
      <c r="G41" s="39"/>
      <c r="H41" s="103">
        <f t="shared" si="0"/>
        <v>0</v>
      </c>
      <c r="I41" s="104" t="s">
        <v>62</v>
      </c>
      <c r="K41" s="62"/>
    </row>
    <row r="42" spans="1:11" s="61" customFormat="1" ht="13.5" customHeight="1">
      <c r="A42" s="63">
        <v>13</v>
      </c>
      <c r="B42" s="64">
        <v>733</v>
      </c>
      <c r="C42" s="64">
        <v>998733204</v>
      </c>
      <c r="D42" s="64" t="s">
        <v>119</v>
      </c>
      <c r="E42" s="64" t="s">
        <v>57</v>
      </c>
      <c r="F42" s="65">
        <v>3.74</v>
      </c>
      <c r="G42" s="20"/>
      <c r="H42" s="66">
        <f t="shared" si="0"/>
        <v>0</v>
      </c>
      <c r="I42" s="67" t="s">
        <v>118</v>
      </c>
      <c r="K42" s="62"/>
    </row>
    <row r="43" spans="1:11" s="105" customFormat="1" ht="13.5" customHeight="1">
      <c r="A43" s="63">
        <v>14</v>
      </c>
      <c r="B43" s="64" t="s">
        <v>74</v>
      </c>
      <c r="C43" s="64" t="s">
        <v>75</v>
      </c>
      <c r="D43" s="64" t="s">
        <v>76</v>
      </c>
      <c r="E43" s="64" t="s">
        <v>60</v>
      </c>
      <c r="F43" s="65">
        <f>F45</f>
        <v>80</v>
      </c>
      <c r="G43" s="20"/>
      <c r="H43" s="66">
        <f t="shared" si="0"/>
        <v>0</v>
      </c>
      <c r="I43" s="67" t="s">
        <v>118</v>
      </c>
      <c r="J43" s="54"/>
      <c r="K43" s="62"/>
    </row>
    <row r="44" spans="1:11" s="106" customFormat="1" ht="13.5" customHeight="1">
      <c r="A44" s="63"/>
      <c r="B44" s="64"/>
      <c r="C44" s="64"/>
      <c r="D44" s="86" t="s">
        <v>85</v>
      </c>
      <c r="E44" s="64"/>
      <c r="F44" s="65"/>
      <c r="G44" s="66"/>
      <c r="H44" s="66"/>
      <c r="I44" s="67"/>
      <c r="J44" s="54"/>
      <c r="K44" s="62"/>
    </row>
    <row r="45" spans="1:11" s="106" customFormat="1" ht="24.75" customHeight="1">
      <c r="A45" s="69"/>
      <c r="B45" s="70"/>
      <c r="C45" s="70"/>
      <c r="D45" s="86" t="s">
        <v>78</v>
      </c>
      <c r="E45" s="70"/>
      <c r="F45" s="87">
        <v>80</v>
      </c>
      <c r="G45" s="74"/>
      <c r="H45" s="66"/>
      <c r="I45" s="67"/>
      <c r="J45" s="54"/>
      <c r="K45" s="62"/>
    </row>
    <row r="46" spans="1:11" s="61" customFormat="1" ht="13.5" customHeight="1">
      <c r="A46" s="56"/>
      <c r="B46" s="57"/>
      <c r="C46" s="57" t="s">
        <v>86</v>
      </c>
      <c r="D46" s="57" t="s">
        <v>87</v>
      </c>
      <c r="E46" s="57"/>
      <c r="F46" s="107"/>
      <c r="G46" s="59"/>
      <c r="H46" s="59">
        <f>SUM(H47:H55)</f>
        <v>0</v>
      </c>
      <c r="I46" s="60"/>
      <c r="K46" s="62"/>
    </row>
    <row r="47" spans="1:11" s="68" customFormat="1" ht="13.5" customHeight="1">
      <c r="A47" s="63">
        <v>15</v>
      </c>
      <c r="B47" s="64">
        <v>734</v>
      </c>
      <c r="C47" s="101" t="s">
        <v>163</v>
      </c>
      <c r="D47" s="64" t="s">
        <v>168</v>
      </c>
      <c r="E47" s="64" t="s">
        <v>27</v>
      </c>
      <c r="F47" s="65">
        <f>F48</f>
        <v>1</v>
      </c>
      <c r="G47" s="20"/>
      <c r="H47" s="66">
        <f>F47*G47</f>
        <v>0</v>
      </c>
      <c r="I47" s="67" t="s">
        <v>62</v>
      </c>
      <c r="K47" s="62"/>
    </row>
    <row r="48" spans="1:11" s="106" customFormat="1" ht="13.5" customHeight="1">
      <c r="A48" s="63"/>
      <c r="B48" s="64"/>
      <c r="C48" s="64"/>
      <c r="D48" s="86" t="s">
        <v>169</v>
      </c>
      <c r="E48" s="64"/>
      <c r="F48" s="87">
        <v>1</v>
      </c>
      <c r="G48" s="66"/>
      <c r="H48" s="66"/>
      <c r="I48" s="67"/>
      <c r="J48" s="54"/>
      <c r="K48" s="62"/>
    </row>
    <row r="49" spans="1:11" s="68" customFormat="1" ht="13.5" customHeight="1">
      <c r="A49" s="63">
        <v>16</v>
      </c>
      <c r="B49" s="64">
        <v>734</v>
      </c>
      <c r="C49" s="101" t="s">
        <v>162</v>
      </c>
      <c r="D49" s="64" t="s">
        <v>168</v>
      </c>
      <c r="E49" s="64" t="s">
        <v>27</v>
      </c>
      <c r="F49" s="65">
        <f>F50</f>
        <v>1</v>
      </c>
      <c r="G49" s="20"/>
      <c r="H49" s="66">
        <f>F49*G49</f>
        <v>0</v>
      </c>
      <c r="I49" s="67" t="s">
        <v>62</v>
      </c>
      <c r="K49" s="62"/>
    </row>
    <row r="50" spans="1:11" s="106" customFormat="1" ht="13.5" customHeight="1">
      <c r="A50" s="63"/>
      <c r="B50" s="64"/>
      <c r="C50" s="64"/>
      <c r="D50" s="86" t="s">
        <v>170</v>
      </c>
      <c r="E50" s="64"/>
      <c r="F50" s="87">
        <v>1</v>
      </c>
      <c r="G50" s="66"/>
      <c r="H50" s="66"/>
      <c r="I50" s="67"/>
      <c r="J50" s="54"/>
      <c r="K50" s="62"/>
    </row>
    <row r="51" spans="1:11" s="61" customFormat="1" ht="13.5" customHeight="1">
      <c r="A51" s="100">
        <v>17</v>
      </c>
      <c r="B51" s="108" t="s">
        <v>86</v>
      </c>
      <c r="C51" s="101" t="s">
        <v>162</v>
      </c>
      <c r="D51" s="101" t="s">
        <v>88</v>
      </c>
      <c r="E51" s="101" t="s">
        <v>72</v>
      </c>
      <c r="F51" s="102">
        <v>1</v>
      </c>
      <c r="G51" s="39"/>
      <c r="H51" s="103">
        <f>F51*G51</f>
        <v>0</v>
      </c>
      <c r="I51" s="104" t="s">
        <v>62</v>
      </c>
      <c r="K51" s="62"/>
    </row>
    <row r="52" spans="1:11" s="61" customFormat="1" ht="13.5" customHeight="1">
      <c r="A52" s="63">
        <v>18</v>
      </c>
      <c r="B52" s="109" t="s">
        <v>86</v>
      </c>
      <c r="C52" s="64">
        <v>998734204</v>
      </c>
      <c r="D52" s="64" t="s">
        <v>120</v>
      </c>
      <c r="E52" s="64" t="s">
        <v>57</v>
      </c>
      <c r="F52" s="65">
        <v>0.31</v>
      </c>
      <c r="G52" s="20"/>
      <c r="H52" s="66">
        <f>F52*G52</f>
        <v>0</v>
      </c>
      <c r="I52" s="67" t="s">
        <v>118</v>
      </c>
      <c r="K52" s="62"/>
    </row>
    <row r="53" spans="1:11" s="105" customFormat="1" ht="13.5" customHeight="1">
      <c r="A53" s="63">
        <v>19</v>
      </c>
      <c r="B53" s="64" t="s">
        <v>74</v>
      </c>
      <c r="C53" s="64" t="s">
        <v>75</v>
      </c>
      <c r="D53" s="64" t="s">
        <v>76</v>
      </c>
      <c r="E53" s="64" t="s">
        <v>60</v>
      </c>
      <c r="F53" s="65">
        <f>F55</f>
        <v>60</v>
      </c>
      <c r="G53" s="20"/>
      <c r="H53" s="66">
        <f>F53*G53</f>
        <v>0</v>
      </c>
      <c r="I53" s="67" t="s">
        <v>118</v>
      </c>
      <c r="J53" s="54"/>
      <c r="K53" s="62"/>
    </row>
    <row r="54" spans="1:11" s="106" customFormat="1" ht="13.5" customHeight="1">
      <c r="A54" s="63"/>
      <c r="B54" s="64"/>
      <c r="C54" s="64"/>
      <c r="D54" s="86" t="s">
        <v>89</v>
      </c>
      <c r="E54" s="64"/>
      <c r="F54" s="65"/>
      <c r="G54" s="66"/>
      <c r="H54" s="66"/>
      <c r="I54" s="67"/>
      <c r="J54" s="54"/>
      <c r="K54" s="62"/>
    </row>
    <row r="55" spans="1:11" s="106" customFormat="1" ht="24.75" customHeight="1">
      <c r="A55" s="69"/>
      <c r="B55" s="70"/>
      <c r="C55" s="70"/>
      <c r="D55" s="86" t="s">
        <v>78</v>
      </c>
      <c r="E55" s="70"/>
      <c r="F55" s="87">
        <v>60</v>
      </c>
      <c r="G55" s="74"/>
      <c r="H55" s="66"/>
      <c r="I55" s="73"/>
      <c r="J55" s="54"/>
      <c r="K55" s="62"/>
    </row>
    <row r="56" spans="1:11" s="61" customFormat="1" ht="13.5" customHeight="1">
      <c r="A56" s="56"/>
      <c r="B56" s="57"/>
      <c r="C56" s="57">
        <v>735</v>
      </c>
      <c r="D56" s="89" t="s">
        <v>90</v>
      </c>
      <c r="E56" s="57"/>
      <c r="F56" s="107"/>
      <c r="G56" s="59"/>
      <c r="H56" s="59">
        <f>SUM(H57:H111)</f>
        <v>0</v>
      </c>
      <c r="I56" s="60"/>
      <c r="K56" s="62"/>
    </row>
    <row r="57" spans="1:11" s="111" customFormat="1" ht="13.5" customHeight="1">
      <c r="A57" s="63">
        <v>20</v>
      </c>
      <c r="B57" s="64">
        <v>735</v>
      </c>
      <c r="C57" s="64">
        <v>735128110</v>
      </c>
      <c r="D57" s="64" t="s">
        <v>91</v>
      </c>
      <c r="E57" s="64" t="s">
        <v>82</v>
      </c>
      <c r="F57" s="65">
        <v>25.37</v>
      </c>
      <c r="G57" s="20"/>
      <c r="H57" s="66">
        <f>F57*G57</f>
        <v>0</v>
      </c>
      <c r="I57" s="67" t="s">
        <v>118</v>
      </c>
      <c r="J57" s="110"/>
      <c r="K57" s="62"/>
    </row>
    <row r="58" spans="1:11" s="111" customFormat="1" ht="13.5" customHeight="1">
      <c r="A58" s="63">
        <v>21</v>
      </c>
      <c r="B58" s="64">
        <v>735</v>
      </c>
      <c r="C58" s="64">
        <v>735191903</v>
      </c>
      <c r="D58" s="64" t="s">
        <v>92</v>
      </c>
      <c r="E58" s="64" t="s">
        <v>82</v>
      </c>
      <c r="F58" s="65">
        <v>25.37</v>
      </c>
      <c r="G58" s="20"/>
      <c r="H58" s="66">
        <f>F58*G58</f>
        <v>0</v>
      </c>
      <c r="I58" s="67" t="s">
        <v>118</v>
      </c>
      <c r="J58" s="110"/>
      <c r="K58" s="62"/>
    </row>
    <row r="59" spans="1:11" s="111" customFormat="1" ht="13.5" customHeight="1">
      <c r="A59" s="63">
        <v>22</v>
      </c>
      <c r="B59" s="64">
        <v>735</v>
      </c>
      <c r="C59" s="64">
        <v>735191905</v>
      </c>
      <c r="D59" s="64" t="s">
        <v>93</v>
      </c>
      <c r="E59" s="64" t="s">
        <v>27</v>
      </c>
      <c r="F59" s="65">
        <v>58</v>
      </c>
      <c r="G59" s="20"/>
      <c r="H59" s="66">
        <f>F59*G59</f>
        <v>0</v>
      </c>
      <c r="I59" s="67" t="s">
        <v>118</v>
      </c>
      <c r="J59" s="112"/>
      <c r="K59" s="62"/>
    </row>
    <row r="60" spans="1:11" s="61" customFormat="1" ht="13.5" customHeight="1">
      <c r="A60" s="63">
        <v>23</v>
      </c>
      <c r="B60" s="64">
        <v>735</v>
      </c>
      <c r="C60" s="64">
        <v>735191910</v>
      </c>
      <c r="D60" s="64" t="s">
        <v>94</v>
      </c>
      <c r="E60" s="64" t="s">
        <v>82</v>
      </c>
      <c r="F60" s="65">
        <v>25.37</v>
      </c>
      <c r="G60" s="20"/>
      <c r="H60" s="66">
        <f>F60*G60</f>
        <v>0</v>
      </c>
      <c r="I60" s="67" t="s">
        <v>118</v>
      </c>
      <c r="K60" s="62"/>
    </row>
    <row r="61" spans="1:11" s="92" customFormat="1" ht="13.5" customHeight="1">
      <c r="A61" s="63">
        <v>24</v>
      </c>
      <c r="B61" s="64">
        <v>735</v>
      </c>
      <c r="C61" s="64" t="s">
        <v>126</v>
      </c>
      <c r="D61" s="64" t="s">
        <v>98</v>
      </c>
      <c r="E61" s="64" t="s">
        <v>27</v>
      </c>
      <c r="F61" s="65">
        <f>F65+F66+F67+F68</f>
        <v>29</v>
      </c>
      <c r="G61" s="20"/>
      <c r="H61" s="66">
        <f>F61*G61</f>
        <v>0</v>
      </c>
      <c r="I61" s="67" t="s">
        <v>62</v>
      </c>
      <c r="K61" s="62"/>
    </row>
    <row r="62" spans="1:11" s="92" customFormat="1" ht="27" customHeight="1">
      <c r="A62" s="63"/>
      <c r="B62" s="64"/>
      <c r="C62" s="64"/>
      <c r="D62" s="71" t="s">
        <v>95</v>
      </c>
      <c r="E62" s="64"/>
      <c r="F62" s="87"/>
      <c r="G62" s="66"/>
      <c r="H62" s="66"/>
      <c r="I62" s="113"/>
      <c r="K62" s="62"/>
    </row>
    <row r="63" spans="1:11" s="92" customFormat="1" ht="40.5" customHeight="1">
      <c r="A63" s="63"/>
      <c r="B63" s="64"/>
      <c r="C63" s="64"/>
      <c r="D63" s="71" t="s">
        <v>96</v>
      </c>
      <c r="E63" s="64"/>
      <c r="F63" s="65"/>
      <c r="G63" s="66"/>
      <c r="H63" s="66"/>
      <c r="I63" s="113"/>
      <c r="K63" s="62"/>
    </row>
    <row r="64" spans="1:11" s="92" customFormat="1" ht="13.5" customHeight="1">
      <c r="A64" s="63"/>
      <c r="B64" s="64"/>
      <c r="C64" s="64"/>
      <c r="D64" s="71" t="s">
        <v>97</v>
      </c>
      <c r="E64" s="64"/>
      <c r="F64" s="65"/>
      <c r="G64" s="66"/>
      <c r="H64" s="66"/>
      <c r="I64" s="99"/>
      <c r="K64" s="62"/>
    </row>
    <row r="65" spans="1:11" s="92" customFormat="1" ht="13.5" customHeight="1">
      <c r="A65" s="63"/>
      <c r="B65" s="64"/>
      <c r="C65" s="64"/>
      <c r="D65" s="71" t="s">
        <v>148</v>
      </c>
      <c r="E65" s="64"/>
      <c r="F65" s="87">
        <v>10</v>
      </c>
      <c r="G65" s="66"/>
      <c r="H65" s="66"/>
      <c r="I65" s="99"/>
      <c r="K65" s="62"/>
    </row>
    <row r="66" spans="1:11" s="92" customFormat="1" ht="13.5" customHeight="1">
      <c r="A66" s="63"/>
      <c r="B66" s="64"/>
      <c r="C66" s="64"/>
      <c r="D66" s="71" t="s">
        <v>149</v>
      </c>
      <c r="E66" s="64"/>
      <c r="F66" s="87">
        <v>8</v>
      </c>
      <c r="G66" s="66"/>
      <c r="H66" s="66"/>
      <c r="I66" s="99"/>
      <c r="K66" s="62"/>
    </row>
    <row r="67" spans="1:11" s="92" customFormat="1" ht="13.5" customHeight="1">
      <c r="A67" s="63"/>
      <c r="B67" s="64"/>
      <c r="C67" s="64"/>
      <c r="D67" s="71" t="s">
        <v>150</v>
      </c>
      <c r="E67" s="64"/>
      <c r="F67" s="87">
        <v>7</v>
      </c>
      <c r="G67" s="66"/>
      <c r="H67" s="66"/>
      <c r="I67" s="99"/>
      <c r="K67" s="62"/>
    </row>
    <row r="68" spans="1:11" s="92" customFormat="1" ht="13.5" customHeight="1">
      <c r="A68" s="63"/>
      <c r="B68" s="64"/>
      <c r="C68" s="64"/>
      <c r="D68" s="71" t="s">
        <v>151</v>
      </c>
      <c r="E68" s="64"/>
      <c r="F68" s="87">
        <v>4</v>
      </c>
      <c r="G68" s="66"/>
      <c r="H68" s="66"/>
      <c r="I68" s="99"/>
      <c r="K68" s="62"/>
    </row>
    <row r="69" spans="1:11" s="92" customFormat="1" ht="13.5" customHeight="1">
      <c r="A69" s="63">
        <v>25</v>
      </c>
      <c r="B69" s="64">
        <v>735</v>
      </c>
      <c r="C69" s="64" t="s">
        <v>127</v>
      </c>
      <c r="D69" s="64" t="s">
        <v>145</v>
      </c>
      <c r="E69" s="64" t="s">
        <v>27</v>
      </c>
      <c r="F69" s="65">
        <f>F73+F74+F75+F76</f>
        <v>14</v>
      </c>
      <c r="G69" s="20"/>
      <c r="H69" s="66">
        <f>F69*G69</f>
        <v>0</v>
      </c>
      <c r="I69" s="67" t="s">
        <v>62</v>
      </c>
      <c r="K69" s="62"/>
    </row>
    <row r="70" spans="1:11" s="92" customFormat="1" ht="27" customHeight="1">
      <c r="A70" s="63"/>
      <c r="B70" s="64"/>
      <c r="C70" s="64"/>
      <c r="D70" s="71" t="s">
        <v>95</v>
      </c>
      <c r="E70" s="64"/>
      <c r="F70" s="87"/>
      <c r="G70" s="66"/>
      <c r="H70" s="66"/>
      <c r="I70" s="113"/>
      <c r="K70" s="62"/>
    </row>
    <row r="71" spans="1:11" s="92" customFormat="1" ht="40.5" customHeight="1">
      <c r="A71" s="63"/>
      <c r="B71" s="64"/>
      <c r="C71" s="64"/>
      <c r="D71" s="71" t="s">
        <v>96</v>
      </c>
      <c r="E71" s="64"/>
      <c r="F71" s="65"/>
      <c r="G71" s="66"/>
      <c r="H71" s="66"/>
      <c r="I71" s="113"/>
      <c r="K71" s="62"/>
    </row>
    <row r="72" spans="1:11" s="92" customFormat="1" ht="13.5" customHeight="1">
      <c r="A72" s="63"/>
      <c r="B72" s="64"/>
      <c r="C72" s="64"/>
      <c r="D72" s="71" t="s">
        <v>97</v>
      </c>
      <c r="E72" s="64"/>
      <c r="F72" s="65"/>
      <c r="G72" s="66"/>
      <c r="H72" s="66"/>
      <c r="I72" s="99"/>
      <c r="K72" s="62"/>
    </row>
    <row r="73" spans="1:11" s="92" customFormat="1" ht="13.5" customHeight="1">
      <c r="A73" s="63"/>
      <c r="B73" s="64"/>
      <c r="C73" s="64"/>
      <c r="D73" s="71" t="s">
        <v>149</v>
      </c>
      <c r="E73" s="64"/>
      <c r="F73" s="87">
        <v>2</v>
      </c>
      <c r="G73" s="66"/>
      <c r="H73" s="66"/>
      <c r="I73" s="99"/>
      <c r="K73" s="62"/>
    </row>
    <row r="74" spans="1:11" s="92" customFormat="1" ht="13.5" customHeight="1">
      <c r="A74" s="63"/>
      <c r="B74" s="64"/>
      <c r="C74" s="64"/>
      <c r="D74" s="71" t="s">
        <v>150</v>
      </c>
      <c r="E74" s="64"/>
      <c r="F74" s="87">
        <v>1</v>
      </c>
      <c r="G74" s="66"/>
      <c r="H74" s="66"/>
      <c r="I74" s="99"/>
      <c r="K74" s="62"/>
    </row>
    <row r="75" spans="1:11" s="92" customFormat="1" ht="13.5" customHeight="1">
      <c r="A75" s="63"/>
      <c r="B75" s="64"/>
      <c r="C75" s="64"/>
      <c r="D75" s="71" t="s">
        <v>151</v>
      </c>
      <c r="E75" s="64"/>
      <c r="F75" s="87">
        <v>3</v>
      </c>
      <c r="G75" s="66"/>
      <c r="H75" s="66"/>
      <c r="I75" s="99"/>
      <c r="K75" s="62"/>
    </row>
    <row r="76" spans="1:11" s="92" customFormat="1" ht="13.5" customHeight="1">
      <c r="A76" s="63"/>
      <c r="B76" s="64"/>
      <c r="C76" s="64"/>
      <c r="D76" s="71" t="s">
        <v>152</v>
      </c>
      <c r="E76" s="64"/>
      <c r="F76" s="87">
        <v>8</v>
      </c>
      <c r="G76" s="66"/>
      <c r="H76" s="66"/>
      <c r="I76" s="99"/>
      <c r="K76" s="62"/>
    </row>
    <row r="77" spans="1:11" s="92" customFormat="1" ht="13.5" customHeight="1">
      <c r="A77" s="63">
        <v>26</v>
      </c>
      <c r="B77" s="64">
        <v>735</v>
      </c>
      <c r="C77" s="64" t="s">
        <v>136</v>
      </c>
      <c r="D77" s="64" t="s">
        <v>147</v>
      </c>
      <c r="E77" s="64" t="s">
        <v>27</v>
      </c>
      <c r="F77" s="65">
        <f>SUM(F81:F85)</f>
        <v>10</v>
      </c>
      <c r="G77" s="20"/>
      <c r="H77" s="66">
        <f>F77*G77</f>
        <v>0</v>
      </c>
      <c r="I77" s="67" t="s">
        <v>62</v>
      </c>
      <c r="K77" s="62"/>
    </row>
    <row r="78" spans="1:11" s="92" customFormat="1" ht="27" customHeight="1">
      <c r="A78" s="63"/>
      <c r="B78" s="64"/>
      <c r="C78" s="64"/>
      <c r="D78" s="114" t="s">
        <v>99</v>
      </c>
      <c r="E78" s="64"/>
      <c r="F78" s="87"/>
      <c r="G78" s="66"/>
      <c r="H78" s="66"/>
      <c r="I78" s="113"/>
      <c r="K78" s="62"/>
    </row>
    <row r="79" spans="1:11" s="92" customFormat="1" ht="40.5" customHeight="1">
      <c r="A79" s="63"/>
      <c r="B79" s="64"/>
      <c r="C79" s="64"/>
      <c r="D79" s="114" t="s">
        <v>96</v>
      </c>
      <c r="E79" s="64"/>
      <c r="F79" s="65"/>
      <c r="G79" s="66"/>
      <c r="H79" s="66"/>
      <c r="I79" s="113"/>
      <c r="K79" s="62"/>
    </row>
    <row r="80" spans="1:11" s="92" customFormat="1" ht="13.5" customHeight="1">
      <c r="A80" s="63"/>
      <c r="B80" s="64"/>
      <c r="C80" s="64"/>
      <c r="D80" s="71" t="s">
        <v>97</v>
      </c>
      <c r="E80" s="64"/>
      <c r="F80" s="65"/>
      <c r="G80" s="66"/>
      <c r="H80" s="66"/>
      <c r="I80" s="99"/>
      <c r="K80" s="62"/>
    </row>
    <row r="81" spans="1:11" s="92" customFormat="1" ht="13.5" customHeight="1">
      <c r="A81" s="63"/>
      <c r="B81" s="64"/>
      <c r="C81" s="64"/>
      <c r="D81" s="71" t="s">
        <v>148</v>
      </c>
      <c r="E81" s="64"/>
      <c r="F81" s="87">
        <v>2</v>
      </c>
      <c r="G81" s="66"/>
      <c r="H81" s="66"/>
      <c r="I81" s="99"/>
      <c r="K81" s="62"/>
    </row>
    <row r="82" spans="1:11" s="92" customFormat="1" ht="13.5" customHeight="1">
      <c r="A82" s="63"/>
      <c r="B82" s="64"/>
      <c r="C82" s="64"/>
      <c r="D82" s="71" t="s">
        <v>149</v>
      </c>
      <c r="E82" s="64"/>
      <c r="F82" s="87">
        <v>2</v>
      </c>
      <c r="G82" s="66"/>
      <c r="H82" s="66"/>
      <c r="I82" s="99"/>
      <c r="K82" s="62"/>
    </row>
    <row r="83" spans="1:11" s="92" customFormat="1" ht="13.5" customHeight="1">
      <c r="A83" s="63"/>
      <c r="B83" s="64"/>
      <c r="C83" s="64"/>
      <c r="D83" s="71" t="s">
        <v>150</v>
      </c>
      <c r="E83" s="64"/>
      <c r="F83" s="87">
        <v>2</v>
      </c>
      <c r="G83" s="66"/>
      <c r="H83" s="66"/>
      <c r="I83" s="99"/>
      <c r="K83" s="62"/>
    </row>
    <row r="84" spans="1:11" s="92" customFormat="1" ht="13.5" customHeight="1">
      <c r="A84" s="63"/>
      <c r="B84" s="64"/>
      <c r="C84" s="64"/>
      <c r="D84" s="71" t="s">
        <v>151</v>
      </c>
      <c r="E84" s="64"/>
      <c r="F84" s="87">
        <v>2</v>
      </c>
      <c r="G84" s="66"/>
      <c r="H84" s="66"/>
      <c r="I84" s="99"/>
      <c r="K84" s="62"/>
    </row>
    <row r="85" spans="1:11" s="92" customFormat="1" ht="13.5" customHeight="1">
      <c r="A85" s="63"/>
      <c r="B85" s="64"/>
      <c r="C85" s="64"/>
      <c r="D85" s="71" t="s">
        <v>152</v>
      </c>
      <c r="E85" s="64"/>
      <c r="F85" s="87">
        <v>2</v>
      </c>
      <c r="G85" s="66"/>
      <c r="H85" s="66"/>
      <c r="I85" s="99"/>
      <c r="K85" s="62"/>
    </row>
    <row r="86" spans="1:11" s="92" customFormat="1" ht="13.5" customHeight="1">
      <c r="A86" s="63">
        <v>27</v>
      </c>
      <c r="B86" s="64">
        <v>735</v>
      </c>
      <c r="C86" s="64" t="s">
        <v>153</v>
      </c>
      <c r="D86" s="64" t="s">
        <v>146</v>
      </c>
      <c r="E86" s="64" t="s">
        <v>27</v>
      </c>
      <c r="F86" s="65">
        <f>F90</f>
        <v>5</v>
      </c>
      <c r="G86" s="20"/>
      <c r="H86" s="66">
        <f>F86*G86</f>
        <v>0</v>
      </c>
      <c r="I86" s="67" t="s">
        <v>62</v>
      </c>
      <c r="K86" s="62"/>
    </row>
    <row r="87" spans="1:11" s="92" customFormat="1" ht="27" customHeight="1">
      <c r="A87" s="63"/>
      <c r="B87" s="64"/>
      <c r="C87" s="64"/>
      <c r="D87" s="114" t="s">
        <v>99</v>
      </c>
      <c r="E87" s="64"/>
      <c r="F87" s="87"/>
      <c r="G87" s="66"/>
      <c r="H87" s="66"/>
      <c r="I87" s="113"/>
      <c r="K87" s="62"/>
    </row>
    <row r="88" spans="1:11" s="92" customFormat="1" ht="40.5" customHeight="1">
      <c r="A88" s="63"/>
      <c r="B88" s="64"/>
      <c r="C88" s="64"/>
      <c r="D88" s="114" t="s">
        <v>96</v>
      </c>
      <c r="E88" s="64"/>
      <c r="F88" s="65"/>
      <c r="G88" s="66"/>
      <c r="H88" s="66"/>
      <c r="I88" s="113"/>
      <c r="K88" s="62"/>
    </row>
    <row r="89" spans="1:11" s="92" customFormat="1" ht="13.5" customHeight="1">
      <c r="A89" s="63"/>
      <c r="B89" s="64"/>
      <c r="C89" s="64"/>
      <c r="D89" s="71" t="s">
        <v>97</v>
      </c>
      <c r="E89" s="64"/>
      <c r="F89" s="65"/>
      <c r="G89" s="66"/>
      <c r="H89" s="66"/>
      <c r="I89" s="99"/>
      <c r="K89" s="62"/>
    </row>
    <row r="90" spans="1:11" s="92" customFormat="1" ht="13.5" customHeight="1">
      <c r="A90" s="63"/>
      <c r="B90" s="64"/>
      <c r="C90" s="64"/>
      <c r="D90" s="71" t="s">
        <v>148</v>
      </c>
      <c r="E90" s="64"/>
      <c r="F90" s="87">
        <v>5</v>
      </c>
      <c r="G90" s="66"/>
      <c r="H90" s="66"/>
      <c r="I90" s="99"/>
      <c r="K90" s="62"/>
    </row>
    <row r="91" spans="1:11" s="92" customFormat="1" ht="26.25" customHeight="1">
      <c r="A91" s="63">
        <v>28</v>
      </c>
      <c r="B91" s="64">
        <v>735</v>
      </c>
      <c r="C91" s="64" t="s">
        <v>154</v>
      </c>
      <c r="D91" s="64" t="s">
        <v>137</v>
      </c>
      <c r="E91" s="64" t="s">
        <v>72</v>
      </c>
      <c r="F91" s="65">
        <f>F99+F100+F101+F102+F103+F104</f>
        <v>196</v>
      </c>
      <c r="G91" s="20"/>
      <c r="H91" s="66">
        <f>F91*G91</f>
        <v>0</v>
      </c>
      <c r="I91" s="67" t="s">
        <v>62</v>
      </c>
      <c r="K91" s="62"/>
    </row>
    <row r="92" spans="1:11" s="122" customFormat="1" ht="13.5" customHeight="1">
      <c r="A92" s="115"/>
      <c r="B92" s="116"/>
      <c r="C92" s="117"/>
      <c r="D92" s="118" t="s">
        <v>138</v>
      </c>
      <c r="E92" s="117"/>
      <c r="F92" s="119"/>
      <c r="G92" s="120"/>
      <c r="H92" s="120"/>
      <c r="I92" s="121"/>
    </row>
    <row r="93" spans="1:11" s="122" customFormat="1" ht="13.5" customHeight="1">
      <c r="A93" s="115"/>
      <c r="B93" s="116"/>
      <c r="C93" s="117"/>
      <c r="D93" s="118" t="s">
        <v>139</v>
      </c>
      <c r="E93" s="117"/>
      <c r="F93" s="119"/>
      <c r="G93" s="120"/>
      <c r="H93" s="120"/>
      <c r="I93" s="121"/>
    </row>
    <row r="94" spans="1:11" s="122" customFormat="1" ht="13.5" customHeight="1">
      <c r="A94" s="115"/>
      <c r="B94" s="116"/>
      <c r="C94" s="117"/>
      <c r="D94" s="118" t="s">
        <v>140</v>
      </c>
      <c r="E94" s="117"/>
      <c r="F94" s="119"/>
      <c r="G94" s="120"/>
      <c r="H94" s="120"/>
      <c r="I94" s="121"/>
    </row>
    <row r="95" spans="1:11" s="122" customFormat="1" ht="13.5" customHeight="1">
      <c r="A95" s="115"/>
      <c r="B95" s="116"/>
      <c r="C95" s="117"/>
      <c r="D95" s="118" t="s">
        <v>141</v>
      </c>
      <c r="E95" s="117"/>
      <c r="F95" s="119"/>
      <c r="G95" s="120"/>
      <c r="H95" s="120"/>
      <c r="I95" s="121"/>
    </row>
    <row r="96" spans="1:11" s="122" customFormat="1" ht="13.5" customHeight="1">
      <c r="A96" s="115"/>
      <c r="B96" s="116"/>
      <c r="C96" s="117"/>
      <c r="D96" s="118" t="s">
        <v>142</v>
      </c>
      <c r="E96" s="117"/>
      <c r="F96" s="119"/>
      <c r="G96" s="120"/>
      <c r="H96" s="120"/>
      <c r="I96" s="121"/>
    </row>
    <row r="97" spans="1:11" s="122" customFormat="1" ht="13.5" customHeight="1">
      <c r="A97" s="115"/>
      <c r="B97" s="116"/>
      <c r="C97" s="117"/>
      <c r="D97" s="118" t="s">
        <v>143</v>
      </c>
      <c r="E97" s="117"/>
      <c r="F97" s="119"/>
      <c r="G97" s="120"/>
      <c r="H97" s="120"/>
      <c r="I97" s="121"/>
    </row>
    <row r="98" spans="1:11" s="92" customFormat="1" ht="13.5" customHeight="1">
      <c r="A98" s="63"/>
      <c r="B98" s="64"/>
      <c r="C98" s="64"/>
      <c r="D98" s="71" t="s">
        <v>97</v>
      </c>
      <c r="E98" s="64"/>
      <c r="F98" s="65"/>
      <c r="G98" s="66"/>
      <c r="H98" s="66"/>
      <c r="I98" s="99"/>
      <c r="K98" s="62"/>
    </row>
    <row r="99" spans="1:11" s="92" customFormat="1" ht="13.5" customHeight="1">
      <c r="A99" s="63"/>
      <c r="B99" s="64"/>
      <c r="C99" s="64"/>
      <c r="D99" s="71" t="s">
        <v>155</v>
      </c>
      <c r="E99" s="64"/>
      <c r="F99" s="87">
        <v>7</v>
      </c>
      <c r="G99" s="66"/>
      <c r="H99" s="66"/>
      <c r="I99" s="99"/>
      <c r="K99" s="62"/>
    </row>
    <row r="100" spans="1:11" s="92" customFormat="1" ht="13.5" customHeight="1">
      <c r="A100" s="63"/>
      <c r="B100" s="64"/>
      <c r="C100" s="64"/>
      <c r="D100" s="71" t="s">
        <v>148</v>
      </c>
      <c r="E100" s="64"/>
      <c r="F100" s="87">
        <v>20</v>
      </c>
      <c r="G100" s="66"/>
      <c r="H100" s="66"/>
      <c r="I100" s="99"/>
      <c r="K100" s="62"/>
    </row>
    <row r="101" spans="1:11" s="92" customFormat="1" ht="13.5" customHeight="1">
      <c r="A101" s="63"/>
      <c r="B101" s="64"/>
      <c r="C101" s="64"/>
      <c r="D101" s="71" t="s">
        <v>149</v>
      </c>
      <c r="E101" s="64"/>
      <c r="F101" s="87">
        <v>52</v>
      </c>
      <c r="G101" s="66"/>
      <c r="H101" s="66"/>
      <c r="I101" s="99"/>
      <c r="K101" s="62"/>
    </row>
    <row r="102" spans="1:11" s="92" customFormat="1" ht="13.5" customHeight="1">
      <c r="A102" s="63"/>
      <c r="B102" s="64"/>
      <c r="C102" s="64"/>
      <c r="D102" s="71" t="s">
        <v>150</v>
      </c>
      <c r="E102" s="64"/>
      <c r="F102" s="87">
        <v>56</v>
      </c>
      <c r="G102" s="66"/>
      <c r="H102" s="66"/>
      <c r="I102" s="99"/>
      <c r="K102" s="62"/>
    </row>
    <row r="103" spans="1:11" s="92" customFormat="1" ht="13.5" customHeight="1">
      <c r="A103" s="63"/>
      <c r="B103" s="64"/>
      <c r="C103" s="64"/>
      <c r="D103" s="71" t="s">
        <v>151</v>
      </c>
      <c r="E103" s="64"/>
      <c r="F103" s="87">
        <v>55</v>
      </c>
      <c r="G103" s="66"/>
      <c r="H103" s="66"/>
      <c r="I103" s="99"/>
      <c r="K103" s="62"/>
    </row>
    <row r="104" spans="1:11" s="92" customFormat="1" ht="13.5" customHeight="1">
      <c r="A104" s="63"/>
      <c r="B104" s="64"/>
      <c r="C104" s="64"/>
      <c r="D104" s="71" t="s">
        <v>152</v>
      </c>
      <c r="E104" s="64"/>
      <c r="F104" s="87">
        <v>6</v>
      </c>
      <c r="G104" s="66"/>
      <c r="H104" s="66"/>
      <c r="I104" s="99"/>
      <c r="K104" s="62"/>
    </row>
    <row r="105" spans="1:11" s="92" customFormat="1" ht="13.5" customHeight="1">
      <c r="A105" s="100">
        <v>29</v>
      </c>
      <c r="B105" s="101">
        <v>735</v>
      </c>
      <c r="C105" s="101" t="s">
        <v>100</v>
      </c>
      <c r="D105" s="101" t="s">
        <v>101</v>
      </c>
      <c r="E105" s="101" t="s">
        <v>82</v>
      </c>
      <c r="F105" s="65">
        <v>25.37</v>
      </c>
      <c r="G105" s="39"/>
      <c r="H105" s="103">
        <f>F105*G105</f>
        <v>0</v>
      </c>
      <c r="I105" s="67" t="s">
        <v>62</v>
      </c>
      <c r="K105" s="62"/>
    </row>
    <row r="106" spans="1:11" s="92" customFormat="1" ht="13.5" customHeight="1">
      <c r="A106" s="100">
        <v>30</v>
      </c>
      <c r="B106" s="101">
        <v>735</v>
      </c>
      <c r="C106" s="101" t="s">
        <v>102</v>
      </c>
      <c r="D106" s="101" t="s">
        <v>103</v>
      </c>
      <c r="E106" s="101" t="s">
        <v>60</v>
      </c>
      <c r="F106" s="102">
        <v>50</v>
      </c>
      <c r="G106" s="39"/>
      <c r="H106" s="103">
        <f>F106*G106</f>
        <v>0</v>
      </c>
      <c r="I106" s="67" t="s">
        <v>62</v>
      </c>
      <c r="K106" s="62"/>
    </row>
    <row r="107" spans="1:11" s="92" customFormat="1" ht="13.5" customHeight="1">
      <c r="A107" s="100">
        <v>31</v>
      </c>
      <c r="B107" s="101">
        <v>735</v>
      </c>
      <c r="C107" s="101" t="s">
        <v>104</v>
      </c>
      <c r="D107" s="101" t="s">
        <v>105</v>
      </c>
      <c r="E107" s="101" t="s">
        <v>72</v>
      </c>
      <c r="F107" s="65">
        <v>1</v>
      </c>
      <c r="G107" s="39"/>
      <c r="H107" s="103">
        <f>F107*G107</f>
        <v>0</v>
      </c>
      <c r="I107" s="67" t="s">
        <v>62</v>
      </c>
      <c r="K107" s="62"/>
    </row>
    <row r="108" spans="1:11" s="92" customFormat="1" ht="13.5" customHeight="1">
      <c r="A108" s="63">
        <v>32</v>
      </c>
      <c r="B108" s="109" t="s">
        <v>106</v>
      </c>
      <c r="C108" s="64">
        <v>998735204</v>
      </c>
      <c r="D108" s="64" t="s">
        <v>121</v>
      </c>
      <c r="E108" s="123" t="s">
        <v>57</v>
      </c>
      <c r="F108" s="65">
        <v>2.4300000000000002</v>
      </c>
      <c r="G108" s="20"/>
      <c r="H108" s="66">
        <f>F108*G108</f>
        <v>0</v>
      </c>
      <c r="I108" s="67" t="s">
        <v>118</v>
      </c>
      <c r="K108" s="62"/>
    </row>
    <row r="109" spans="1:11" s="92" customFormat="1" ht="13.5" customHeight="1">
      <c r="A109" s="63">
        <v>33</v>
      </c>
      <c r="B109" s="109" t="s">
        <v>74</v>
      </c>
      <c r="C109" s="64" t="s">
        <v>75</v>
      </c>
      <c r="D109" s="64" t="s">
        <v>76</v>
      </c>
      <c r="E109" s="123" t="s">
        <v>60</v>
      </c>
      <c r="F109" s="65">
        <f>F111</f>
        <v>66</v>
      </c>
      <c r="G109" s="20"/>
      <c r="H109" s="66">
        <f>F109*G109</f>
        <v>0</v>
      </c>
      <c r="I109" s="67" t="s">
        <v>118</v>
      </c>
      <c r="K109" s="62"/>
    </row>
    <row r="110" spans="1:11" s="92" customFormat="1" ht="13.5" customHeight="1">
      <c r="A110" s="63"/>
      <c r="B110" s="109"/>
      <c r="C110" s="64"/>
      <c r="D110" s="114" t="s">
        <v>107</v>
      </c>
      <c r="E110" s="123"/>
      <c r="F110" s="65"/>
      <c r="G110" s="66"/>
      <c r="H110" s="66"/>
      <c r="I110" s="67"/>
      <c r="K110" s="62"/>
    </row>
    <row r="111" spans="1:11" s="92" customFormat="1" ht="27" customHeight="1">
      <c r="A111" s="63"/>
      <c r="B111" s="109"/>
      <c r="C111" s="64"/>
      <c r="D111" s="86" t="s">
        <v>78</v>
      </c>
      <c r="E111" s="64"/>
      <c r="F111" s="87">
        <v>66</v>
      </c>
      <c r="G111" s="66"/>
      <c r="H111" s="66"/>
      <c r="I111" s="124"/>
      <c r="K111" s="62"/>
    </row>
    <row r="112" spans="1:11" s="68" customFormat="1" ht="21" customHeight="1">
      <c r="A112" s="125"/>
      <c r="B112" s="126"/>
      <c r="C112" s="126"/>
      <c r="D112" s="126" t="s">
        <v>16</v>
      </c>
      <c r="E112" s="126"/>
      <c r="F112" s="127"/>
      <c r="G112" s="128"/>
      <c r="H112" s="128">
        <f>H7</f>
        <v>0</v>
      </c>
      <c r="I112" s="46"/>
      <c r="K112" s="129"/>
    </row>
    <row r="113" spans="1:11" s="68" customFormat="1" ht="13.5" customHeight="1">
      <c r="A113" s="125"/>
      <c r="B113" s="126"/>
      <c r="C113" s="126"/>
      <c r="D113" s="126"/>
      <c r="E113" s="126"/>
      <c r="F113" s="127"/>
      <c r="G113" s="128"/>
      <c r="H113" s="128"/>
      <c r="I113" s="46"/>
      <c r="K113" s="129"/>
    </row>
    <row r="114" spans="1:11" s="68" customFormat="1" ht="13.5" customHeight="1">
      <c r="A114" s="233" t="s">
        <v>17</v>
      </c>
      <c r="B114" s="233"/>
      <c r="C114" s="233"/>
      <c r="D114" s="130" t="s">
        <v>112</v>
      </c>
      <c r="E114" s="131"/>
      <c r="F114" s="132"/>
      <c r="G114" s="133"/>
      <c r="H114" s="134">
        <f>H112</f>
        <v>0</v>
      </c>
      <c r="I114" s="45"/>
      <c r="K114" s="129"/>
    </row>
    <row r="115" spans="1:11">
      <c r="A115" s="135"/>
      <c r="B115" s="136"/>
      <c r="C115" s="137"/>
      <c r="D115" s="138"/>
      <c r="E115" s="137"/>
      <c r="F115" s="139"/>
      <c r="G115" s="140"/>
      <c r="H115" s="140"/>
      <c r="I115" s="141"/>
    </row>
    <row r="116" spans="1:11">
      <c r="A116" s="142" t="s">
        <v>18</v>
      </c>
      <c r="B116" s="143"/>
      <c r="C116" s="142"/>
      <c r="D116" s="142"/>
      <c r="E116" s="142"/>
      <c r="F116" s="142"/>
      <c r="G116" s="142"/>
      <c r="H116" s="142"/>
      <c r="I116" s="144"/>
    </row>
    <row r="117" spans="1:11" ht="27" customHeight="1">
      <c r="A117" s="234" t="s">
        <v>19</v>
      </c>
      <c r="B117" s="234"/>
      <c r="C117" s="234"/>
      <c r="D117" s="234"/>
      <c r="E117" s="234"/>
      <c r="F117" s="234"/>
      <c r="G117" s="234"/>
      <c r="H117" s="142"/>
      <c r="I117" s="140"/>
    </row>
    <row r="118" spans="1:11" ht="90" customHeight="1">
      <c r="A118" s="235" t="s">
        <v>23</v>
      </c>
      <c r="B118" s="235"/>
      <c r="C118" s="235"/>
      <c r="D118" s="235"/>
      <c r="E118" s="235"/>
      <c r="F118" s="235"/>
      <c r="G118" s="235"/>
      <c r="H118" s="142"/>
      <c r="I118" s="142"/>
    </row>
    <row r="119" spans="1:11" ht="15" customHeight="1">
      <c r="A119" s="235" t="s">
        <v>20</v>
      </c>
      <c r="B119" s="235"/>
      <c r="C119" s="235"/>
      <c r="D119" s="235"/>
      <c r="E119" s="235"/>
      <c r="F119" s="235"/>
      <c r="G119" s="235"/>
      <c r="H119" s="145"/>
      <c r="I119" s="146"/>
    </row>
    <row r="120" spans="1:11" ht="15" customHeight="1">
      <c r="A120" s="235" t="s">
        <v>108</v>
      </c>
      <c r="B120" s="235"/>
      <c r="C120" s="235"/>
      <c r="D120" s="235"/>
      <c r="E120" s="235"/>
      <c r="F120" s="235"/>
      <c r="G120" s="235"/>
      <c r="H120" s="145"/>
      <c r="I120" s="146"/>
    </row>
    <row r="121" spans="1:11">
      <c r="B121" s="135"/>
      <c r="I121" s="148"/>
    </row>
    <row r="122" spans="1:11">
      <c r="I122" s="148"/>
    </row>
    <row r="123" spans="1:11">
      <c r="B123" s="149"/>
      <c r="I123" s="148"/>
    </row>
    <row r="124" spans="1:11">
      <c r="B124" s="142"/>
      <c r="I124" s="148"/>
    </row>
    <row r="125" spans="1:11">
      <c r="I125" s="150"/>
    </row>
    <row r="126" spans="1:11">
      <c r="G126" s="141"/>
      <c r="I126" s="148"/>
    </row>
    <row r="127" spans="1:11">
      <c r="G127" s="141"/>
      <c r="I127" s="148"/>
    </row>
    <row r="128" spans="1:11">
      <c r="G128" s="141"/>
      <c r="I128" s="148"/>
    </row>
    <row r="129" spans="7:9">
      <c r="G129" s="141"/>
      <c r="I129" s="148"/>
    </row>
    <row r="130" spans="7:9">
      <c r="G130" s="141"/>
      <c r="I130" s="150"/>
    </row>
    <row r="131" spans="7:9">
      <c r="G131" s="141"/>
      <c r="I131" s="148"/>
    </row>
    <row r="132" spans="7:9">
      <c r="G132" s="141"/>
      <c r="I132" s="150"/>
    </row>
    <row r="133" spans="7:9">
      <c r="G133" s="141"/>
      <c r="I133" s="151"/>
    </row>
    <row r="134" spans="7:9">
      <c r="G134" s="141"/>
      <c r="I134" s="150"/>
    </row>
    <row r="135" spans="7:9">
      <c r="G135" s="141"/>
      <c r="I135" s="148"/>
    </row>
    <row r="136" spans="7:9">
      <c r="G136" s="141"/>
      <c r="I136" s="148"/>
    </row>
    <row r="137" spans="7:9">
      <c r="G137" s="141"/>
      <c r="I137" s="148"/>
    </row>
    <row r="138" spans="7:9">
      <c r="G138" s="141"/>
      <c r="I138" s="148"/>
    </row>
    <row r="139" spans="7:9">
      <c r="G139" s="141"/>
      <c r="I139" s="148"/>
    </row>
    <row r="140" spans="7:9">
      <c r="G140" s="141"/>
      <c r="I140" s="150"/>
    </row>
    <row r="141" spans="7:9">
      <c r="G141" s="141"/>
      <c r="I141" s="148"/>
    </row>
    <row r="142" spans="7:9">
      <c r="G142" s="141"/>
      <c r="I142" s="148"/>
    </row>
    <row r="143" spans="7:9">
      <c r="G143" s="141"/>
      <c r="I143" s="148"/>
    </row>
    <row r="144" spans="7:9">
      <c r="G144" s="141"/>
      <c r="I144" s="148"/>
    </row>
    <row r="145" spans="7:9">
      <c r="G145" s="141"/>
      <c r="I145" s="150"/>
    </row>
    <row r="146" spans="7:9">
      <c r="G146" s="141"/>
      <c r="I146" s="148"/>
    </row>
    <row r="147" spans="7:9">
      <c r="G147" s="141"/>
      <c r="I147" s="148"/>
    </row>
    <row r="148" spans="7:9">
      <c r="G148" s="141"/>
      <c r="I148" s="148"/>
    </row>
    <row r="149" spans="7:9">
      <c r="G149" s="141"/>
      <c r="I149" s="148"/>
    </row>
    <row r="150" spans="7:9">
      <c r="G150" s="141"/>
      <c r="I150" s="150"/>
    </row>
    <row r="151" spans="7:9">
      <c r="G151" s="141"/>
      <c r="I151" s="148"/>
    </row>
    <row r="152" spans="7:9">
      <c r="G152" s="141"/>
      <c r="I152" s="148"/>
    </row>
    <row r="153" spans="7:9">
      <c r="G153" s="141"/>
      <c r="I153" s="148"/>
    </row>
    <row r="154" spans="7:9">
      <c r="G154" s="141"/>
      <c r="I154" s="148"/>
    </row>
    <row r="155" spans="7:9">
      <c r="G155" s="141"/>
      <c r="I155" s="148"/>
    </row>
    <row r="156" spans="7:9">
      <c r="G156" s="141"/>
      <c r="I156" s="148"/>
    </row>
    <row r="157" spans="7:9">
      <c r="G157" s="141"/>
      <c r="I157" s="150"/>
    </row>
    <row r="158" spans="7:9">
      <c r="G158" s="141"/>
      <c r="I158" s="152"/>
    </row>
    <row r="159" spans="7:9">
      <c r="G159" s="141"/>
      <c r="I159" s="150"/>
    </row>
    <row r="160" spans="7:9">
      <c r="G160" s="141"/>
      <c r="I160" s="148"/>
    </row>
    <row r="161" spans="7:9">
      <c r="G161" s="141"/>
      <c r="I161" s="150"/>
    </row>
    <row r="162" spans="7:9">
      <c r="G162" s="141"/>
      <c r="I162" s="148"/>
    </row>
    <row r="163" spans="7:9">
      <c r="G163" s="141"/>
      <c r="I163" s="148"/>
    </row>
    <row r="164" spans="7:9">
      <c r="G164" s="141"/>
      <c r="I164" s="150"/>
    </row>
    <row r="165" spans="7:9">
      <c r="G165" s="141"/>
      <c r="I165" s="148"/>
    </row>
    <row r="166" spans="7:9">
      <c r="G166" s="141"/>
      <c r="I166" s="148"/>
    </row>
    <row r="167" spans="7:9">
      <c r="G167" s="141"/>
      <c r="I167" s="150"/>
    </row>
    <row r="168" spans="7:9">
      <c r="G168" s="141"/>
      <c r="I168" s="148"/>
    </row>
    <row r="169" spans="7:9">
      <c r="G169" s="141"/>
      <c r="I169" s="148"/>
    </row>
    <row r="170" spans="7:9">
      <c r="G170" s="141"/>
      <c r="I170" s="148"/>
    </row>
    <row r="171" spans="7:9">
      <c r="G171" s="141"/>
      <c r="I171" s="150"/>
    </row>
    <row r="172" spans="7:9">
      <c r="G172" s="141"/>
      <c r="I172" s="148"/>
    </row>
    <row r="173" spans="7:9">
      <c r="G173" s="141"/>
      <c r="I173" s="148"/>
    </row>
    <row r="174" spans="7:9">
      <c r="G174" s="141"/>
      <c r="I174" s="148"/>
    </row>
    <row r="175" spans="7:9">
      <c r="G175" s="141"/>
      <c r="I175" s="150"/>
    </row>
    <row r="176" spans="7:9">
      <c r="G176" s="141"/>
      <c r="I176" s="153"/>
    </row>
    <row r="177" spans="7:9">
      <c r="G177" s="141"/>
      <c r="I177" s="153"/>
    </row>
    <row r="178" spans="7:9">
      <c r="G178" s="141"/>
      <c r="I178" s="153"/>
    </row>
    <row r="179" spans="7:9">
      <c r="G179" s="141"/>
      <c r="I179" s="150"/>
    </row>
    <row r="180" spans="7:9">
      <c r="G180" s="141"/>
      <c r="I180" s="148"/>
    </row>
    <row r="181" spans="7:9">
      <c r="G181" s="141"/>
      <c r="I181" s="148"/>
    </row>
    <row r="182" spans="7:9">
      <c r="G182" s="141"/>
      <c r="I182" s="150"/>
    </row>
    <row r="183" spans="7:9">
      <c r="G183" s="141"/>
      <c r="I183" s="148"/>
    </row>
    <row r="184" spans="7:9">
      <c r="G184" s="141"/>
      <c r="I184" s="148"/>
    </row>
    <row r="185" spans="7:9">
      <c r="G185" s="141"/>
      <c r="I185" s="148"/>
    </row>
    <row r="186" spans="7:9">
      <c r="G186" s="141"/>
      <c r="I186" s="150"/>
    </row>
    <row r="187" spans="7:9">
      <c r="G187" s="141"/>
      <c r="I187" s="148"/>
    </row>
    <row r="188" spans="7:9">
      <c r="G188" s="141"/>
      <c r="I188" s="150"/>
    </row>
    <row r="189" spans="7:9">
      <c r="G189" s="141"/>
      <c r="I189" s="151"/>
    </row>
    <row r="190" spans="7:9">
      <c r="G190" s="141"/>
      <c r="I190" s="150"/>
    </row>
    <row r="191" spans="7:9">
      <c r="G191" s="141"/>
      <c r="I191" s="154"/>
    </row>
    <row r="192" spans="7:9">
      <c r="G192" s="141"/>
      <c r="I192" s="154"/>
    </row>
    <row r="193" spans="7:9">
      <c r="G193" s="141"/>
      <c r="I193" s="154"/>
    </row>
    <row r="194" spans="7:9">
      <c r="G194" s="141"/>
      <c r="I194" s="154"/>
    </row>
    <row r="195" spans="7:9">
      <c r="G195" s="141"/>
      <c r="I195" s="154"/>
    </row>
    <row r="196" spans="7:9">
      <c r="G196" s="141"/>
      <c r="I196" s="150"/>
    </row>
    <row r="197" spans="7:9">
      <c r="G197" s="141"/>
      <c r="I197" s="154"/>
    </row>
    <row r="198" spans="7:9">
      <c r="G198" s="141"/>
      <c r="I198" s="155"/>
    </row>
    <row r="199" spans="7:9">
      <c r="G199" s="141"/>
      <c r="I199" s="154"/>
    </row>
    <row r="200" spans="7:9">
      <c r="G200" s="141"/>
      <c r="I200" s="154"/>
    </row>
    <row r="201" spans="7:9">
      <c r="G201" s="141"/>
      <c r="I201" s="154"/>
    </row>
    <row r="202" spans="7:9">
      <c r="G202" s="141"/>
      <c r="I202" s="150"/>
    </row>
    <row r="203" spans="7:9">
      <c r="G203" s="141"/>
      <c r="I203" s="154"/>
    </row>
    <row r="204" spans="7:9">
      <c r="G204" s="141"/>
      <c r="I204" s="154"/>
    </row>
    <row r="205" spans="7:9">
      <c r="G205" s="141"/>
      <c r="I205" s="154"/>
    </row>
    <row r="206" spans="7:9">
      <c r="G206" s="141"/>
      <c r="I206" s="154"/>
    </row>
    <row r="207" spans="7:9">
      <c r="G207" s="141"/>
      <c r="I207" s="154"/>
    </row>
    <row r="208" spans="7:9">
      <c r="G208" s="141"/>
      <c r="I208" s="150"/>
    </row>
    <row r="209" spans="7:9">
      <c r="G209" s="141"/>
      <c r="I209" s="154"/>
    </row>
    <row r="210" spans="7:9">
      <c r="G210" s="141"/>
      <c r="I210" s="154"/>
    </row>
    <row r="211" spans="7:9">
      <c r="G211" s="141"/>
      <c r="I211" s="154"/>
    </row>
    <row r="212" spans="7:9">
      <c r="G212" s="141"/>
      <c r="I212" s="154"/>
    </row>
    <row r="213" spans="7:9">
      <c r="G213" s="141"/>
      <c r="I213" s="154"/>
    </row>
    <row r="214" spans="7:9">
      <c r="G214" s="141"/>
      <c r="I214" s="150"/>
    </row>
    <row r="215" spans="7:9">
      <c r="G215" s="141"/>
      <c r="I215" s="154"/>
    </row>
    <row r="216" spans="7:9">
      <c r="G216" s="141"/>
      <c r="I216" s="154"/>
    </row>
    <row r="217" spans="7:9">
      <c r="G217" s="141"/>
      <c r="I217" s="154"/>
    </row>
    <row r="218" spans="7:9">
      <c r="G218" s="141"/>
      <c r="I218" s="154"/>
    </row>
    <row r="219" spans="7:9">
      <c r="G219" s="141"/>
      <c r="I219" s="154"/>
    </row>
    <row r="220" spans="7:9">
      <c r="G220" s="141"/>
      <c r="I220" s="150"/>
    </row>
    <row r="221" spans="7:9">
      <c r="G221" s="141"/>
      <c r="I221" s="154"/>
    </row>
    <row r="222" spans="7:9">
      <c r="G222" s="141"/>
      <c r="I222" s="154"/>
    </row>
    <row r="223" spans="7:9">
      <c r="G223" s="141"/>
      <c r="I223" s="154"/>
    </row>
    <row r="224" spans="7:9">
      <c r="G224" s="141"/>
      <c r="I224" s="154"/>
    </row>
    <row r="225" spans="7:9">
      <c r="G225" s="141"/>
      <c r="I225" s="154"/>
    </row>
    <row r="226" spans="7:9">
      <c r="G226" s="141"/>
      <c r="I226" s="150"/>
    </row>
    <row r="227" spans="7:9">
      <c r="G227" s="141"/>
      <c r="I227" s="154"/>
    </row>
    <row r="228" spans="7:9">
      <c r="G228" s="141"/>
      <c r="I228" s="154"/>
    </row>
    <row r="229" spans="7:9">
      <c r="G229" s="141"/>
      <c r="I229" s="154"/>
    </row>
    <row r="230" spans="7:9">
      <c r="G230" s="141"/>
      <c r="I230" s="154"/>
    </row>
    <row r="231" spans="7:9">
      <c r="G231" s="141"/>
      <c r="I231" s="154"/>
    </row>
    <row r="232" spans="7:9">
      <c r="G232" s="141"/>
      <c r="I232" s="154"/>
    </row>
    <row r="233" spans="7:9">
      <c r="G233" s="141"/>
      <c r="I233" s="154"/>
    </row>
    <row r="234" spans="7:9">
      <c r="G234" s="141"/>
      <c r="I234" s="150"/>
    </row>
    <row r="235" spans="7:9">
      <c r="G235" s="141"/>
      <c r="I235" s="154"/>
    </row>
    <row r="236" spans="7:9">
      <c r="G236" s="141"/>
      <c r="I236" s="154"/>
    </row>
    <row r="237" spans="7:9">
      <c r="G237" s="141"/>
      <c r="I237" s="154"/>
    </row>
    <row r="238" spans="7:9">
      <c r="G238" s="141"/>
      <c r="I238" s="154"/>
    </row>
    <row r="239" spans="7:9">
      <c r="G239" s="141"/>
      <c r="I239" s="154"/>
    </row>
    <row r="240" spans="7:9">
      <c r="G240" s="141"/>
      <c r="I240" s="154"/>
    </row>
    <row r="241" spans="7:9">
      <c r="G241" s="141"/>
      <c r="I241" s="150"/>
    </row>
    <row r="242" spans="7:9">
      <c r="G242" s="141"/>
      <c r="I242" s="154"/>
    </row>
    <row r="243" spans="7:9">
      <c r="G243" s="141"/>
      <c r="I243" s="154"/>
    </row>
    <row r="244" spans="7:9">
      <c r="G244" s="141"/>
      <c r="I244" s="154"/>
    </row>
    <row r="245" spans="7:9">
      <c r="G245" s="141"/>
      <c r="I245" s="154"/>
    </row>
    <row r="246" spans="7:9">
      <c r="G246" s="141"/>
      <c r="I246" s="154"/>
    </row>
    <row r="247" spans="7:9">
      <c r="G247" s="141"/>
      <c r="I247" s="154"/>
    </row>
    <row r="248" spans="7:9">
      <c r="G248" s="141"/>
      <c r="I248" s="150"/>
    </row>
    <row r="249" spans="7:9">
      <c r="G249" s="141"/>
      <c r="I249" s="154"/>
    </row>
    <row r="250" spans="7:9">
      <c r="G250" s="141"/>
      <c r="I250" s="154"/>
    </row>
    <row r="251" spans="7:9">
      <c r="G251" s="141"/>
      <c r="I251" s="154"/>
    </row>
    <row r="252" spans="7:9">
      <c r="G252" s="141"/>
      <c r="I252" s="154"/>
    </row>
    <row r="253" spans="7:9">
      <c r="G253" s="141"/>
      <c r="I253" s="154"/>
    </row>
    <row r="254" spans="7:9">
      <c r="G254" s="141"/>
      <c r="I254" s="154"/>
    </row>
    <row r="255" spans="7:9">
      <c r="G255" s="141"/>
      <c r="I255" s="150"/>
    </row>
    <row r="256" spans="7:9">
      <c r="G256" s="141"/>
      <c r="I256" s="154"/>
    </row>
    <row r="257" spans="7:9">
      <c r="G257" s="141"/>
      <c r="I257" s="154"/>
    </row>
    <row r="258" spans="7:9">
      <c r="G258" s="141"/>
      <c r="I258" s="154"/>
    </row>
    <row r="259" spans="7:9">
      <c r="G259" s="141"/>
      <c r="I259" s="154"/>
    </row>
    <row r="260" spans="7:9">
      <c r="G260" s="141"/>
      <c r="I260" s="154"/>
    </row>
    <row r="261" spans="7:9">
      <c r="G261" s="141"/>
      <c r="I261" s="154"/>
    </row>
    <row r="262" spans="7:9">
      <c r="G262" s="141"/>
      <c r="I262" s="150"/>
    </row>
    <row r="263" spans="7:9">
      <c r="G263" s="141"/>
      <c r="I263" s="154"/>
    </row>
    <row r="264" spans="7:9">
      <c r="G264" s="141"/>
      <c r="I264" s="154"/>
    </row>
    <row r="265" spans="7:9">
      <c r="G265" s="141"/>
      <c r="I265" s="154"/>
    </row>
    <row r="266" spans="7:9">
      <c r="G266" s="141"/>
      <c r="I266" s="154"/>
    </row>
    <row r="267" spans="7:9">
      <c r="G267" s="141"/>
      <c r="I267" s="154"/>
    </row>
    <row r="268" spans="7:9">
      <c r="G268" s="141"/>
      <c r="I268" s="154"/>
    </row>
    <row r="269" spans="7:9">
      <c r="G269" s="141"/>
      <c r="I269" s="154"/>
    </row>
    <row r="270" spans="7:9">
      <c r="G270" s="141"/>
      <c r="I270" s="150"/>
    </row>
    <row r="271" spans="7:9">
      <c r="G271" s="141"/>
      <c r="I271" s="154"/>
    </row>
    <row r="272" spans="7:9">
      <c r="G272" s="141"/>
      <c r="I272" s="154"/>
    </row>
    <row r="273" spans="7:9">
      <c r="G273" s="141"/>
      <c r="I273" s="154"/>
    </row>
    <row r="274" spans="7:9">
      <c r="G274" s="141"/>
      <c r="I274" s="154"/>
    </row>
    <row r="275" spans="7:9">
      <c r="G275" s="141"/>
      <c r="I275" s="154"/>
    </row>
    <row r="276" spans="7:9">
      <c r="G276" s="141"/>
      <c r="I276" s="154"/>
    </row>
    <row r="277" spans="7:9">
      <c r="G277" s="141"/>
      <c r="I277" s="154"/>
    </row>
    <row r="278" spans="7:9">
      <c r="G278" s="141"/>
      <c r="I278" s="150"/>
    </row>
    <row r="279" spans="7:9">
      <c r="G279" s="141"/>
      <c r="I279" s="154"/>
    </row>
    <row r="280" spans="7:9">
      <c r="G280" s="141"/>
      <c r="I280" s="154"/>
    </row>
    <row r="281" spans="7:9">
      <c r="G281" s="141"/>
      <c r="I281" s="154"/>
    </row>
    <row r="282" spans="7:9">
      <c r="G282" s="141"/>
      <c r="I282" s="154"/>
    </row>
    <row r="283" spans="7:9">
      <c r="G283" s="141"/>
      <c r="I283" s="154"/>
    </row>
    <row r="284" spans="7:9">
      <c r="G284" s="141"/>
      <c r="I284" s="154"/>
    </row>
    <row r="285" spans="7:9">
      <c r="G285" s="141"/>
      <c r="I285" s="154"/>
    </row>
    <row r="286" spans="7:9">
      <c r="G286" s="141"/>
      <c r="I286" s="150"/>
    </row>
    <row r="287" spans="7:9">
      <c r="G287" s="141"/>
      <c r="I287" s="154"/>
    </row>
    <row r="288" spans="7:9">
      <c r="G288" s="141"/>
      <c r="I288" s="154"/>
    </row>
    <row r="289" spans="7:9">
      <c r="G289" s="141"/>
      <c r="I289" s="154"/>
    </row>
    <row r="290" spans="7:9">
      <c r="G290" s="141"/>
      <c r="I290" s="154"/>
    </row>
    <row r="291" spans="7:9">
      <c r="G291" s="141"/>
      <c r="I291" s="154"/>
    </row>
    <row r="292" spans="7:9">
      <c r="G292" s="141"/>
      <c r="I292" s="154"/>
    </row>
    <row r="293" spans="7:9">
      <c r="G293" s="141"/>
      <c r="I293" s="154"/>
    </row>
    <row r="294" spans="7:9">
      <c r="G294" s="141"/>
      <c r="I294" s="150"/>
    </row>
    <row r="295" spans="7:9">
      <c r="G295" s="141"/>
      <c r="I295" s="154"/>
    </row>
    <row r="296" spans="7:9">
      <c r="G296" s="141"/>
      <c r="I296" s="154"/>
    </row>
    <row r="297" spans="7:9">
      <c r="G297" s="141"/>
      <c r="I297" s="154"/>
    </row>
    <row r="298" spans="7:9">
      <c r="G298" s="141"/>
      <c r="I298" s="154"/>
    </row>
    <row r="299" spans="7:9">
      <c r="G299" s="141"/>
      <c r="I299" s="154"/>
    </row>
    <row r="300" spans="7:9">
      <c r="G300" s="141"/>
      <c r="I300" s="154"/>
    </row>
    <row r="301" spans="7:9">
      <c r="G301" s="141"/>
      <c r="I301" s="154"/>
    </row>
    <row r="302" spans="7:9">
      <c r="G302" s="141"/>
      <c r="I302" s="150"/>
    </row>
    <row r="303" spans="7:9">
      <c r="G303" s="141"/>
      <c r="I303" s="154"/>
    </row>
    <row r="304" spans="7:9">
      <c r="G304" s="141"/>
      <c r="I304" s="154"/>
    </row>
    <row r="305" spans="7:9">
      <c r="G305" s="141"/>
      <c r="I305" s="154"/>
    </row>
    <row r="306" spans="7:9">
      <c r="G306" s="141"/>
      <c r="I306" s="154"/>
    </row>
    <row r="307" spans="7:9">
      <c r="G307" s="141"/>
      <c r="I307" s="154"/>
    </row>
    <row r="308" spans="7:9">
      <c r="G308" s="141"/>
      <c r="I308" s="154"/>
    </row>
    <row r="309" spans="7:9">
      <c r="G309" s="141"/>
      <c r="I309" s="154"/>
    </row>
    <row r="310" spans="7:9">
      <c r="G310" s="141"/>
      <c r="I310" s="150"/>
    </row>
    <row r="311" spans="7:9">
      <c r="G311" s="141"/>
      <c r="I311" s="154"/>
    </row>
    <row r="312" spans="7:9">
      <c r="G312" s="141"/>
      <c r="I312" s="154"/>
    </row>
    <row r="313" spans="7:9">
      <c r="G313" s="141"/>
      <c r="I313" s="154"/>
    </row>
    <row r="314" spans="7:9">
      <c r="G314" s="141"/>
      <c r="I314" s="154"/>
    </row>
    <row r="315" spans="7:9">
      <c r="G315" s="141"/>
      <c r="I315" s="154"/>
    </row>
    <row r="316" spans="7:9">
      <c r="G316" s="141"/>
      <c r="I316" s="154"/>
    </row>
    <row r="317" spans="7:9">
      <c r="G317" s="141"/>
      <c r="I317" s="154"/>
    </row>
    <row r="318" spans="7:9">
      <c r="G318" s="141"/>
      <c r="I318" s="150"/>
    </row>
    <row r="319" spans="7:9">
      <c r="G319" s="141"/>
      <c r="I319" s="154"/>
    </row>
    <row r="320" spans="7:9">
      <c r="G320" s="141"/>
      <c r="I320" s="150"/>
    </row>
    <row r="321" spans="7:9">
      <c r="G321" s="141"/>
      <c r="I321" s="154"/>
    </row>
    <row r="322" spans="7:9">
      <c r="G322" s="141"/>
      <c r="I322" s="150"/>
    </row>
    <row r="323" spans="7:9">
      <c r="G323" s="141"/>
      <c r="I323" s="151"/>
    </row>
    <row r="324" spans="7:9">
      <c r="G324" s="141"/>
      <c r="I324" s="150"/>
    </row>
    <row r="325" spans="7:9">
      <c r="G325" s="141"/>
      <c r="I325" s="154"/>
    </row>
    <row r="326" spans="7:9">
      <c r="G326" s="141"/>
      <c r="I326" s="150"/>
    </row>
    <row r="327" spans="7:9">
      <c r="G327" s="141"/>
      <c r="I327" s="154"/>
    </row>
    <row r="328" spans="7:9">
      <c r="G328" s="141"/>
      <c r="I328" s="150"/>
    </row>
    <row r="329" spans="7:9">
      <c r="G329" s="141"/>
      <c r="I329" s="154"/>
    </row>
    <row r="330" spans="7:9">
      <c r="G330" s="141"/>
      <c r="I330" s="150"/>
    </row>
    <row r="331" spans="7:9">
      <c r="G331" s="141"/>
      <c r="I331" s="154"/>
    </row>
    <row r="332" spans="7:9">
      <c r="G332" s="141"/>
      <c r="I332" s="150"/>
    </row>
    <row r="333" spans="7:9">
      <c r="G333" s="141"/>
      <c r="I333" s="154"/>
    </row>
    <row r="334" spans="7:9">
      <c r="G334" s="141"/>
      <c r="I334" s="150"/>
    </row>
    <row r="335" spans="7:9">
      <c r="G335" s="141"/>
      <c r="I335" s="148"/>
    </row>
    <row r="336" spans="7:9">
      <c r="G336" s="141"/>
      <c r="I336" s="150"/>
    </row>
    <row r="337" spans="7:9">
      <c r="G337" s="141"/>
      <c r="I337" s="148"/>
    </row>
    <row r="338" spans="7:9">
      <c r="G338" s="141"/>
      <c r="I338" s="150"/>
    </row>
    <row r="339" spans="7:9">
      <c r="G339" s="141"/>
      <c r="I339" s="148"/>
    </row>
    <row r="340" spans="7:9">
      <c r="G340" s="141"/>
      <c r="I340" s="150"/>
    </row>
    <row r="341" spans="7:9">
      <c r="G341" s="141"/>
      <c r="I341" s="151"/>
    </row>
    <row r="342" spans="7:9">
      <c r="G342" s="141"/>
      <c r="I342" s="150"/>
    </row>
    <row r="343" spans="7:9">
      <c r="G343" s="141"/>
      <c r="I343" s="154"/>
    </row>
    <row r="344" spans="7:9">
      <c r="G344" s="141"/>
      <c r="I344" s="154"/>
    </row>
    <row r="345" spans="7:9">
      <c r="G345" s="141"/>
      <c r="I345" s="154"/>
    </row>
    <row r="346" spans="7:9">
      <c r="G346" s="141"/>
      <c r="I346" s="154"/>
    </row>
    <row r="347" spans="7:9">
      <c r="G347" s="141"/>
      <c r="I347" s="154"/>
    </row>
    <row r="348" spans="7:9">
      <c r="G348" s="141"/>
      <c r="I348" s="154"/>
    </row>
    <row r="349" spans="7:9">
      <c r="G349" s="141"/>
      <c r="I349" s="154"/>
    </row>
    <row r="350" spans="7:9">
      <c r="G350" s="141"/>
      <c r="I350" s="154"/>
    </row>
    <row r="351" spans="7:9">
      <c r="G351" s="141"/>
      <c r="I351" s="154"/>
    </row>
    <row r="352" spans="7:9">
      <c r="G352" s="141"/>
      <c r="I352" s="154"/>
    </row>
    <row r="353" spans="7:9">
      <c r="G353" s="141"/>
      <c r="I353" s="154"/>
    </row>
    <row r="354" spans="7:9">
      <c r="G354" s="141"/>
      <c r="I354" s="150"/>
    </row>
    <row r="355" spans="7:9">
      <c r="G355" s="141"/>
      <c r="I355" s="151"/>
    </row>
    <row r="356" spans="7:9">
      <c r="G356" s="141"/>
      <c r="I356" s="150"/>
    </row>
    <row r="357" spans="7:9">
      <c r="G357" s="141"/>
      <c r="I357" s="154"/>
    </row>
    <row r="358" spans="7:9">
      <c r="G358" s="141"/>
      <c r="I358" s="154"/>
    </row>
    <row r="359" spans="7:9">
      <c r="G359" s="141"/>
      <c r="I359" s="154"/>
    </row>
    <row r="360" spans="7:9">
      <c r="G360" s="141"/>
      <c r="I360" s="154"/>
    </row>
    <row r="361" spans="7:9">
      <c r="G361" s="141"/>
      <c r="I361" s="154"/>
    </row>
    <row r="362" spans="7:9">
      <c r="G362" s="141"/>
      <c r="I362" s="154"/>
    </row>
    <row r="363" spans="7:9">
      <c r="G363" s="141"/>
      <c r="I363" s="154"/>
    </row>
    <row r="364" spans="7:9">
      <c r="G364" s="141"/>
      <c r="I364" s="154"/>
    </row>
    <row r="365" spans="7:9">
      <c r="G365" s="141"/>
      <c r="I365" s="154"/>
    </row>
    <row r="366" spans="7:9">
      <c r="G366" s="141"/>
      <c r="I366" s="154"/>
    </row>
    <row r="367" spans="7:9">
      <c r="G367" s="141"/>
      <c r="I367" s="154"/>
    </row>
    <row r="368" spans="7:9">
      <c r="G368" s="141"/>
      <c r="I368" s="150"/>
    </row>
    <row r="369" spans="7:9">
      <c r="G369" s="141"/>
      <c r="I369" s="154"/>
    </row>
    <row r="370" spans="7:9">
      <c r="G370" s="141"/>
      <c r="I370" s="154"/>
    </row>
    <row r="371" spans="7:9">
      <c r="G371" s="141"/>
      <c r="I371" s="154"/>
    </row>
    <row r="372" spans="7:9">
      <c r="G372" s="141"/>
      <c r="I372" s="154"/>
    </row>
    <row r="373" spans="7:9">
      <c r="G373" s="141"/>
      <c r="I373" s="154"/>
    </row>
    <row r="374" spans="7:9">
      <c r="G374" s="141"/>
      <c r="I374" s="154"/>
    </row>
    <row r="375" spans="7:9">
      <c r="G375" s="141"/>
      <c r="I375" s="154"/>
    </row>
    <row r="376" spans="7:9">
      <c r="G376" s="141"/>
      <c r="I376" s="154"/>
    </row>
    <row r="377" spans="7:9">
      <c r="G377" s="141"/>
      <c r="I377" s="154"/>
    </row>
    <row r="378" spans="7:9">
      <c r="G378" s="141"/>
      <c r="I378" s="154"/>
    </row>
    <row r="379" spans="7:9">
      <c r="G379" s="141"/>
      <c r="I379" s="154"/>
    </row>
    <row r="380" spans="7:9">
      <c r="G380" s="141"/>
      <c r="I380" s="150"/>
    </row>
    <row r="381" spans="7:9">
      <c r="G381" s="141"/>
      <c r="I381" s="154"/>
    </row>
    <row r="382" spans="7:9">
      <c r="G382" s="141"/>
      <c r="I382" s="154"/>
    </row>
    <row r="383" spans="7:9">
      <c r="G383" s="141"/>
      <c r="I383" s="154"/>
    </row>
    <row r="384" spans="7:9">
      <c r="G384" s="141"/>
      <c r="I384" s="154"/>
    </row>
    <row r="385" spans="7:9">
      <c r="G385" s="141"/>
      <c r="I385" s="154"/>
    </row>
    <row r="386" spans="7:9">
      <c r="G386" s="141"/>
      <c r="I386" s="154"/>
    </row>
    <row r="387" spans="7:9">
      <c r="G387" s="141"/>
      <c r="I387" s="154"/>
    </row>
    <row r="388" spans="7:9">
      <c r="G388" s="141"/>
      <c r="I388" s="154"/>
    </row>
    <row r="389" spans="7:9">
      <c r="G389" s="141"/>
      <c r="I389" s="154"/>
    </row>
    <row r="390" spans="7:9">
      <c r="G390" s="141"/>
      <c r="I390" s="154"/>
    </row>
    <row r="391" spans="7:9">
      <c r="G391" s="141"/>
      <c r="I391" s="154"/>
    </row>
    <row r="392" spans="7:9">
      <c r="G392" s="141"/>
      <c r="I392" s="150"/>
    </row>
    <row r="393" spans="7:9">
      <c r="G393" s="141"/>
      <c r="I393" s="150"/>
    </row>
    <row r="394" spans="7:9">
      <c r="G394" s="141"/>
      <c r="I394" s="150"/>
    </row>
    <row r="395" spans="7:9">
      <c r="G395" s="141"/>
      <c r="I395" s="151"/>
    </row>
    <row r="396" spans="7:9">
      <c r="G396" s="141"/>
      <c r="I396" s="150"/>
    </row>
    <row r="397" spans="7:9">
      <c r="G397" s="141"/>
      <c r="I397" s="148"/>
    </row>
    <row r="398" spans="7:9">
      <c r="G398" s="141"/>
      <c r="I398" s="148"/>
    </row>
    <row r="400" spans="7:9">
      <c r="G400" s="141"/>
      <c r="I400" s="150"/>
    </row>
    <row r="401" spans="7:9">
      <c r="G401" s="141"/>
      <c r="I401" s="154"/>
    </row>
    <row r="402" spans="7:9">
      <c r="G402" s="141"/>
      <c r="I402" s="151"/>
    </row>
    <row r="403" spans="7:9">
      <c r="G403" s="141"/>
      <c r="I403" s="151"/>
    </row>
    <row r="404" spans="7:9">
      <c r="G404" s="141"/>
      <c r="I404" s="150"/>
    </row>
    <row r="405" spans="7:9">
      <c r="G405" s="141"/>
      <c r="I405" s="148"/>
    </row>
    <row r="406" spans="7:9">
      <c r="G406" s="141"/>
      <c r="I406" s="150"/>
    </row>
    <row r="407" spans="7:9">
      <c r="G407" s="141"/>
      <c r="I407" s="150"/>
    </row>
    <row r="408" spans="7:9">
      <c r="G408" s="141"/>
      <c r="I408" s="154"/>
    </row>
    <row r="409" spans="7:9">
      <c r="G409" s="141"/>
      <c r="I409" s="151"/>
    </row>
    <row r="410" spans="7:9">
      <c r="G410" s="141"/>
      <c r="I410" s="156"/>
    </row>
    <row r="411" spans="7:9">
      <c r="G411" s="141"/>
      <c r="I411" s="156"/>
    </row>
    <row r="412" spans="7:9">
      <c r="G412" s="141"/>
      <c r="I412" s="156"/>
    </row>
    <row r="413" spans="7:9">
      <c r="G413" s="141"/>
      <c r="I413" s="156"/>
    </row>
    <row r="414" spans="7:9">
      <c r="G414" s="141"/>
      <c r="I414" s="156"/>
    </row>
    <row r="415" spans="7:9">
      <c r="G415" s="141"/>
      <c r="I415" s="156"/>
    </row>
    <row r="416" spans="7:9">
      <c r="G416" s="141"/>
      <c r="I416" s="156"/>
    </row>
    <row r="417" spans="7:9">
      <c r="G417" s="141"/>
      <c r="I417" s="156"/>
    </row>
    <row r="418" spans="7:9">
      <c r="G418" s="141"/>
      <c r="I418" s="156"/>
    </row>
    <row r="419" spans="7:9">
      <c r="G419" s="141"/>
      <c r="I419" s="156"/>
    </row>
    <row r="420" spans="7:9">
      <c r="G420" s="141"/>
      <c r="I420" s="156"/>
    </row>
    <row r="421" spans="7:9">
      <c r="G421" s="141"/>
      <c r="I421" s="156"/>
    </row>
    <row r="422" spans="7:9">
      <c r="G422" s="141"/>
      <c r="I422" s="156"/>
    </row>
    <row r="423" spans="7:9">
      <c r="G423" s="141"/>
      <c r="I423" s="156"/>
    </row>
  </sheetData>
  <sheetProtection password="CAD9" sheet="1" objects="1" scenarios="1"/>
  <mergeCells count="5">
    <mergeCell ref="A114:C114"/>
    <mergeCell ref="A117:G117"/>
    <mergeCell ref="A118:G118"/>
    <mergeCell ref="A119:G119"/>
    <mergeCell ref="A120:G120"/>
  </mergeCells>
  <pageMargins left="0.39374999999999999" right="0.39374999999999999" top="0.78749999999999998" bottom="0.39374999999999999" header="0.51180555555555551" footer="0.51180555555555551"/>
  <pageSetup paperSize="9" scale="65" firstPageNumber="0" fitToHeight="9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zoomScaleNormal="100" workbookViewId="0">
      <selection activeCell="G15" sqref="G15"/>
    </sheetView>
  </sheetViews>
  <sheetFormatPr defaultRowHeight="15"/>
  <cols>
    <col min="1" max="2" width="4.7109375" style="44" customWidth="1"/>
    <col min="3" max="3" width="14.5703125" style="44" customWidth="1"/>
    <col min="4" max="4" width="63.42578125" style="158" customWidth="1"/>
    <col min="5" max="5" width="7.7109375" style="44" customWidth="1"/>
    <col min="6" max="6" width="9.7109375" style="44" customWidth="1"/>
    <col min="7" max="7" width="11.7109375" style="44" customWidth="1"/>
    <col min="8" max="8" width="15.7109375" style="44" customWidth="1"/>
    <col min="9" max="9" width="16.85546875" style="44" customWidth="1"/>
    <col min="10" max="16384" width="9.140625" style="44"/>
  </cols>
  <sheetData>
    <row r="1" spans="1:11" s="85" customFormat="1" ht="20.25" customHeight="1">
      <c r="A1" s="9" t="s">
        <v>242</v>
      </c>
      <c r="B1" s="4"/>
      <c r="C1" s="4"/>
      <c r="D1" s="4"/>
      <c r="E1" s="4"/>
      <c r="F1" s="4"/>
      <c r="G1" s="4"/>
      <c r="H1" s="4"/>
    </row>
    <row r="2" spans="1:11">
      <c r="A2" s="5" t="s">
        <v>64</v>
      </c>
      <c r="B2" s="2"/>
      <c r="C2" s="2"/>
      <c r="E2" s="158"/>
      <c r="F2" s="158"/>
      <c r="G2" s="158"/>
      <c r="H2" s="158"/>
      <c r="I2" s="158"/>
    </row>
    <row r="3" spans="1:11" ht="13.5" customHeight="1">
      <c r="A3" s="6" t="s">
        <v>130</v>
      </c>
      <c r="B3" s="2"/>
      <c r="C3" s="2"/>
      <c r="D3" s="2"/>
      <c r="E3" s="2"/>
      <c r="F3" s="1"/>
      <c r="G3" s="1"/>
      <c r="H3" s="43"/>
      <c r="I3" s="43"/>
    </row>
    <row r="4" spans="1:11">
      <c r="A4" s="2"/>
      <c r="B4" s="2"/>
      <c r="C4" s="2"/>
      <c r="D4" s="2"/>
      <c r="E4" s="2"/>
      <c r="F4" s="2"/>
      <c r="G4" s="1"/>
      <c r="H4" s="1"/>
      <c r="I4" s="85"/>
    </row>
    <row r="5" spans="1:11" ht="22.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</row>
    <row r="6" spans="1:11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>
        <v>8</v>
      </c>
      <c r="I6" s="3">
        <v>9</v>
      </c>
    </row>
    <row r="7" spans="1:11" s="163" customFormat="1" ht="21" customHeight="1">
      <c r="A7" s="159"/>
      <c r="B7" s="160"/>
      <c r="C7" s="160" t="s">
        <v>21</v>
      </c>
      <c r="D7" s="160" t="s">
        <v>22</v>
      </c>
      <c r="E7" s="160"/>
      <c r="F7" s="161"/>
      <c r="G7" s="162"/>
      <c r="H7" s="162">
        <f>H8+H86</f>
        <v>0</v>
      </c>
    </row>
    <row r="8" spans="1:11" s="163" customFormat="1" ht="13.5" customHeight="1">
      <c r="A8" s="164"/>
      <c r="B8" s="165"/>
      <c r="C8" s="165">
        <v>730</v>
      </c>
      <c r="D8" s="165" t="s">
        <v>24</v>
      </c>
      <c r="E8" s="165"/>
      <c r="F8" s="166"/>
      <c r="G8" s="167"/>
      <c r="H8" s="167">
        <f>SUM(H9:H85)</f>
        <v>0</v>
      </c>
      <c r="I8" s="168"/>
    </row>
    <row r="9" spans="1:11" s="173" customFormat="1" ht="14.25" customHeight="1">
      <c r="A9" s="169">
        <v>1</v>
      </c>
      <c r="B9" s="170">
        <v>730</v>
      </c>
      <c r="C9" s="170" t="s">
        <v>26</v>
      </c>
      <c r="D9" s="170" t="s">
        <v>217</v>
      </c>
      <c r="E9" s="170" t="s">
        <v>72</v>
      </c>
      <c r="F9" s="171">
        <f>F14</f>
        <v>1</v>
      </c>
      <c r="G9" s="7"/>
      <c r="H9" s="81">
        <f t="shared" ref="H9" si="0">F9*G9</f>
        <v>0</v>
      </c>
      <c r="I9" s="172" t="s">
        <v>62</v>
      </c>
    </row>
    <row r="10" spans="1:11" s="181" customFormat="1" ht="13.5" customHeight="1">
      <c r="A10" s="174"/>
      <c r="B10" s="175"/>
      <c r="C10" s="175"/>
      <c r="D10" s="176" t="s">
        <v>214</v>
      </c>
      <c r="E10" s="175"/>
      <c r="F10" s="177"/>
      <c r="G10" s="178"/>
      <c r="H10" s="179"/>
      <c r="I10" s="82"/>
      <c r="J10" s="85"/>
      <c r="K10" s="180"/>
    </row>
    <row r="11" spans="1:11" s="181" customFormat="1" ht="13.5" customHeight="1">
      <c r="A11" s="174"/>
      <c r="B11" s="175"/>
      <c r="C11" s="175"/>
      <c r="D11" s="176" t="s">
        <v>216</v>
      </c>
      <c r="E11" s="175"/>
      <c r="F11" s="177"/>
      <c r="G11" s="178"/>
      <c r="H11" s="179"/>
      <c r="I11" s="82"/>
      <c r="J11" s="85"/>
      <c r="K11" s="180"/>
    </row>
    <row r="12" spans="1:11" s="181" customFormat="1" ht="26.25" customHeight="1">
      <c r="A12" s="174"/>
      <c r="B12" s="175"/>
      <c r="C12" s="175"/>
      <c r="D12" s="176" t="s">
        <v>48</v>
      </c>
      <c r="E12" s="175"/>
      <c r="F12" s="177"/>
      <c r="G12" s="178"/>
      <c r="H12" s="179"/>
      <c r="I12" s="82"/>
      <c r="J12" s="85"/>
      <c r="K12" s="180"/>
    </row>
    <row r="13" spans="1:11" s="181" customFormat="1" ht="13.5" customHeight="1">
      <c r="A13" s="174"/>
      <c r="B13" s="175"/>
      <c r="C13" s="175"/>
      <c r="D13" s="176" t="s">
        <v>200</v>
      </c>
      <c r="E13" s="175"/>
      <c r="F13" s="177"/>
      <c r="G13" s="178"/>
      <c r="H13" s="179"/>
      <c r="I13" s="82"/>
      <c r="J13" s="85"/>
      <c r="K13" s="180"/>
    </row>
    <row r="14" spans="1:11" s="181" customFormat="1" ht="13.5" customHeight="1">
      <c r="A14" s="174"/>
      <c r="B14" s="175"/>
      <c r="C14" s="175"/>
      <c r="D14" s="176" t="s">
        <v>215</v>
      </c>
      <c r="E14" s="175"/>
      <c r="F14" s="177">
        <v>1</v>
      </c>
      <c r="G14" s="178"/>
      <c r="H14" s="179"/>
      <c r="I14" s="82"/>
      <c r="J14" s="85"/>
      <c r="K14" s="180"/>
    </row>
    <row r="15" spans="1:11" s="173" customFormat="1" ht="14.25" customHeight="1">
      <c r="A15" s="169">
        <v>2</v>
      </c>
      <c r="B15" s="170">
        <v>730</v>
      </c>
      <c r="C15" s="170" t="s">
        <v>28</v>
      </c>
      <c r="D15" s="170" t="s">
        <v>217</v>
      </c>
      <c r="E15" s="170" t="s">
        <v>72</v>
      </c>
      <c r="F15" s="171">
        <f>F20+F21+F22</f>
        <v>4</v>
      </c>
      <c r="G15" s="7"/>
      <c r="H15" s="81">
        <f t="shared" ref="H15" si="1">F15*G15</f>
        <v>0</v>
      </c>
      <c r="I15" s="172" t="s">
        <v>62</v>
      </c>
    </row>
    <row r="16" spans="1:11" s="181" customFormat="1" ht="13.5" customHeight="1">
      <c r="A16" s="174"/>
      <c r="B16" s="175"/>
      <c r="C16" s="175"/>
      <c r="D16" s="176" t="s">
        <v>220</v>
      </c>
      <c r="E16" s="175"/>
      <c r="F16" s="177"/>
      <c r="G16" s="178"/>
      <c r="H16" s="179"/>
      <c r="I16" s="82"/>
      <c r="J16" s="85"/>
      <c r="K16" s="180"/>
    </row>
    <row r="17" spans="1:11" s="181" customFormat="1" ht="13.5" customHeight="1">
      <c r="A17" s="174"/>
      <c r="B17" s="175"/>
      <c r="C17" s="175"/>
      <c r="D17" s="176" t="s">
        <v>216</v>
      </c>
      <c r="E17" s="175"/>
      <c r="F17" s="177"/>
      <c r="G17" s="178"/>
      <c r="H17" s="179"/>
      <c r="I17" s="82"/>
      <c r="J17" s="85"/>
      <c r="K17" s="180"/>
    </row>
    <row r="18" spans="1:11" s="181" customFormat="1" ht="26.25" customHeight="1">
      <c r="A18" s="174"/>
      <c r="B18" s="175"/>
      <c r="C18" s="175"/>
      <c r="D18" s="176" t="s">
        <v>48</v>
      </c>
      <c r="E18" s="175"/>
      <c r="F18" s="177"/>
      <c r="G18" s="179"/>
      <c r="H18" s="179"/>
      <c r="I18" s="82"/>
      <c r="J18" s="85"/>
      <c r="K18" s="180"/>
    </row>
    <row r="19" spans="1:11" s="181" customFormat="1" ht="13.5" customHeight="1">
      <c r="A19" s="174"/>
      <c r="B19" s="175"/>
      <c r="C19" s="175"/>
      <c r="D19" s="176" t="s">
        <v>200</v>
      </c>
      <c r="E19" s="175"/>
      <c r="F19" s="177"/>
      <c r="G19" s="179"/>
      <c r="H19" s="179"/>
      <c r="I19" s="82"/>
      <c r="J19" s="85"/>
      <c r="K19" s="180"/>
    </row>
    <row r="20" spans="1:11" s="181" customFormat="1" ht="13.5" customHeight="1">
      <c r="A20" s="174"/>
      <c r="B20" s="175"/>
      <c r="C20" s="175"/>
      <c r="D20" s="176" t="s">
        <v>218</v>
      </c>
      <c r="E20" s="175"/>
      <c r="F20" s="177">
        <v>1</v>
      </c>
      <c r="G20" s="179"/>
      <c r="H20" s="179"/>
      <c r="I20" s="82"/>
      <c r="J20" s="85"/>
      <c r="K20" s="180"/>
    </row>
    <row r="21" spans="1:11" s="181" customFormat="1" ht="13.5" customHeight="1">
      <c r="A21" s="174"/>
      <c r="B21" s="175"/>
      <c r="C21" s="175"/>
      <c r="D21" s="176" t="s">
        <v>215</v>
      </c>
      <c r="E21" s="175"/>
      <c r="F21" s="177">
        <v>2</v>
      </c>
      <c r="G21" s="179"/>
      <c r="H21" s="179"/>
      <c r="I21" s="82"/>
      <c r="J21" s="85"/>
      <c r="K21" s="180"/>
    </row>
    <row r="22" spans="1:11" s="181" customFormat="1" ht="13.5" customHeight="1">
      <c r="A22" s="174"/>
      <c r="B22" s="175"/>
      <c r="C22" s="175"/>
      <c r="D22" s="176" t="s">
        <v>201</v>
      </c>
      <c r="E22" s="175"/>
      <c r="F22" s="177">
        <v>1</v>
      </c>
      <c r="G22" s="178"/>
      <c r="H22" s="179"/>
      <c r="I22" s="82"/>
      <c r="J22" s="85"/>
      <c r="K22" s="180"/>
    </row>
    <row r="23" spans="1:11" s="173" customFormat="1" ht="14.25" customHeight="1">
      <c r="A23" s="169">
        <v>3</v>
      </c>
      <c r="B23" s="170">
        <v>730</v>
      </c>
      <c r="C23" s="170" t="s">
        <v>29</v>
      </c>
      <c r="D23" s="170" t="s">
        <v>222</v>
      </c>
      <c r="E23" s="170" t="s">
        <v>72</v>
      </c>
      <c r="F23" s="171">
        <f>F28</f>
        <v>2</v>
      </c>
      <c r="G23" s="7"/>
      <c r="H23" s="81">
        <f t="shared" ref="H23" si="2">F23*G23</f>
        <v>0</v>
      </c>
      <c r="I23" s="172" t="s">
        <v>62</v>
      </c>
    </row>
    <row r="24" spans="1:11" s="181" customFormat="1" ht="13.5" customHeight="1">
      <c r="A24" s="174"/>
      <c r="B24" s="175"/>
      <c r="C24" s="175"/>
      <c r="D24" s="176" t="s">
        <v>219</v>
      </c>
      <c r="E24" s="175"/>
      <c r="F24" s="177"/>
      <c r="G24" s="179"/>
      <c r="H24" s="179"/>
      <c r="I24" s="82"/>
      <c r="J24" s="85"/>
      <c r="K24" s="180"/>
    </row>
    <row r="25" spans="1:11" s="181" customFormat="1" ht="13.5" customHeight="1">
      <c r="A25" s="174"/>
      <c r="B25" s="175"/>
      <c r="C25" s="175"/>
      <c r="D25" s="176" t="s">
        <v>221</v>
      </c>
      <c r="E25" s="175"/>
      <c r="F25" s="177"/>
      <c r="G25" s="178"/>
      <c r="H25" s="179"/>
      <c r="I25" s="82"/>
      <c r="J25" s="85"/>
      <c r="K25" s="180"/>
    </row>
    <row r="26" spans="1:11" s="181" customFormat="1" ht="26.25" customHeight="1">
      <c r="A26" s="174"/>
      <c r="B26" s="175"/>
      <c r="C26" s="175"/>
      <c r="D26" s="176" t="s">
        <v>48</v>
      </c>
      <c r="E26" s="175"/>
      <c r="F26" s="177"/>
      <c r="G26" s="179"/>
      <c r="H26" s="179"/>
      <c r="I26" s="82"/>
      <c r="J26" s="85"/>
      <c r="K26" s="180"/>
    </row>
    <row r="27" spans="1:11" s="181" customFormat="1" ht="13.5" customHeight="1">
      <c r="A27" s="174"/>
      <c r="B27" s="175"/>
      <c r="C27" s="175"/>
      <c r="D27" s="176" t="s">
        <v>200</v>
      </c>
      <c r="E27" s="175"/>
      <c r="F27" s="177"/>
      <c r="G27" s="179"/>
      <c r="H27" s="179"/>
      <c r="I27" s="82"/>
      <c r="J27" s="85"/>
      <c r="K27" s="180"/>
    </row>
    <row r="28" spans="1:11" s="181" customFormat="1" ht="13.5" customHeight="1">
      <c r="A28" s="174"/>
      <c r="B28" s="175"/>
      <c r="C28" s="175"/>
      <c r="D28" s="176" t="s">
        <v>193</v>
      </c>
      <c r="E28" s="175"/>
      <c r="F28" s="177">
        <v>2</v>
      </c>
      <c r="G28" s="179"/>
      <c r="H28" s="179"/>
      <c r="I28" s="82"/>
      <c r="J28" s="85"/>
      <c r="K28" s="180"/>
    </row>
    <row r="29" spans="1:11" s="173" customFormat="1" ht="14.25" customHeight="1">
      <c r="A29" s="169">
        <v>4</v>
      </c>
      <c r="B29" s="170">
        <v>730</v>
      </c>
      <c r="C29" s="170" t="s">
        <v>30</v>
      </c>
      <c r="D29" s="170" t="s">
        <v>188</v>
      </c>
      <c r="E29" s="170" t="s">
        <v>27</v>
      </c>
      <c r="F29" s="171">
        <f>F33</f>
        <v>1</v>
      </c>
      <c r="G29" s="7"/>
      <c r="H29" s="81">
        <f t="shared" ref="H29" si="3">F29*G29</f>
        <v>0</v>
      </c>
      <c r="I29" s="172" t="s">
        <v>62</v>
      </c>
    </row>
    <row r="30" spans="1:11" s="181" customFormat="1" ht="13.5" customHeight="1">
      <c r="A30" s="174"/>
      <c r="B30" s="175"/>
      <c r="C30" s="175"/>
      <c r="D30" s="176" t="s">
        <v>191</v>
      </c>
      <c r="E30" s="175"/>
      <c r="F30" s="177"/>
      <c r="G30" s="179"/>
      <c r="H30" s="179"/>
      <c r="I30" s="82"/>
      <c r="J30" s="85"/>
      <c r="K30" s="180"/>
    </row>
    <row r="31" spans="1:11" s="181" customFormat="1" ht="26.25" customHeight="1">
      <c r="A31" s="174"/>
      <c r="B31" s="175"/>
      <c r="C31" s="175"/>
      <c r="D31" s="176" t="s">
        <v>48</v>
      </c>
      <c r="E31" s="175"/>
      <c r="F31" s="177"/>
      <c r="G31" s="179"/>
      <c r="H31" s="179"/>
      <c r="I31" s="82"/>
      <c r="J31" s="85"/>
      <c r="K31" s="180"/>
    </row>
    <row r="32" spans="1:11" s="181" customFormat="1" ht="13.5" customHeight="1">
      <c r="A32" s="174"/>
      <c r="B32" s="175"/>
      <c r="C32" s="175"/>
      <c r="D32" s="176" t="s">
        <v>200</v>
      </c>
      <c r="E32" s="175"/>
      <c r="F32" s="177"/>
      <c r="G32" s="179"/>
      <c r="H32" s="179"/>
      <c r="I32" s="82"/>
      <c r="J32" s="85"/>
      <c r="K32" s="180"/>
    </row>
    <row r="33" spans="1:11" s="181" customFormat="1" ht="13.5" customHeight="1">
      <c r="A33" s="174"/>
      <c r="B33" s="175"/>
      <c r="C33" s="175"/>
      <c r="D33" s="176" t="s">
        <v>172</v>
      </c>
      <c r="E33" s="175"/>
      <c r="F33" s="177">
        <v>1</v>
      </c>
      <c r="G33" s="179"/>
      <c r="H33" s="179"/>
      <c r="I33" s="82"/>
      <c r="J33" s="85"/>
      <c r="K33" s="180"/>
    </row>
    <row r="34" spans="1:11" s="173" customFormat="1" ht="14.25" customHeight="1">
      <c r="A34" s="169">
        <v>5</v>
      </c>
      <c r="B34" s="170">
        <v>730</v>
      </c>
      <c r="C34" s="170" t="s">
        <v>31</v>
      </c>
      <c r="D34" s="170" t="s">
        <v>189</v>
      </c>
      <c r="E34" s="170" t="s">
        <v>27</v>
      </c>
      <c r="F34" s="171">
        <f>F38</f>
        <v>1</v>
      </c>
      <c r="G34" s="7"/>
      <c r="H34" s="81">
        <f t="shared" ref="H34:H79" si="4">F34*G34</f>
        <v>0</v>
      </c>
      <c r="I34" s="172" t="s">
        <v>62</v>
      </c>
    </row>
    <row r="35" spans="1:11" s="181" customFormat="1" ht="13.5" customHeight="1">
      <c r="A35" s="174"/>
      <c r="B35" s="175"/>
      <c r="C35" s="175"/>
      <c r="D35" s="176" t="s">
        <v>192</v>
      </c>
      <c r="E35" s="175"/>
      <c r="F35" s="177"/>
      <c r="G35" s="179"/>
      <c r="H35" s="179"/>
      <c r="I35" s="82"/>
      <c r="J35" s="85"/>
      <c r="K35" s="180"/>
    </row>
    <row r="36" spans="1:11" s="181" customFormat="1" ht="26.25" customHeight="1">
      <c r="A36" s="174"/>
      <c r="B36" s="175"/>
      <c r="C36" s="175"/>
      <c r="D36" s="176" t="s">
        <v>48</v>
      </c>
      <c r="E36" s="175"/>
      <c r="F36" s="177"/>
      <c r="G36" s="179"/>
      <c r="H36" s="179"/>
      <c r="I36" s="82"/>
      <c r="J36" s="85"/>
      <c r="K36" s="180"/>
    </row>
    <row r="37" spans="1:11" s="181" customFormat="1" ht="13.5" customHeight="1">
      <c r="A37" s="174"/>
      <c r="B37" s="175"/>
      <c r="C37" s="175"/>
      <c r="D37" s="176" t="s">
        <v>200</v>
      </c>
      <c r="E37" s="175"/>
      <c r="F37" s="177"/>
      <c r="G37" s="179"/>
      <c r="H37" s="179"/>
      <c r="I37" s="82"/>
      <c r="J37" s="85"/>
      <c r="K37" s="180"/>
    </row>
    <row r="38" spans="1:11" s="181" customFormat="1" ht="13.5" customHeight="1">
      <c r="A38" s="174"/>
      <c r="B38" s="175"/>
      <c r="C38" s="175"/>
      <c r="D38" s="176" t="s">
        <v>190</v>
      </c>
      <c r="E38" s="175"/>
      <c r="F38" s="177">
        <v>1</v>
      </c>
      <c r="G38" s="179"/>
      <c r="H38" s="179"/>
      <c r="I38" s="82"/>
      <c r="J38" s="85"/>
      <c r="K38" s="180"/>
    </row>
    <row r="39" spans="1:11" s="173" customFormat="1" ht="24.75" customHeight="1">
      <c r="A39" s="169">
        <v>6</v>
      </c>
      <c r="B39" s="170">
        <v>730</v>
      </c>
      <c r="C39" s="170" t="s">
        <v>32</v>
      </c>
      <c r="D39" s="170" t="s">
        <v>198</v>
      </c>
      <c r="E39" s="170" t="s">
        <v>27</v>
      </c>
      <c r="F39" s="171">
        <f>F41</f>
        <v>4</v>
      </c>
      <c r="G39" s="7"/>
      <c r="H39" s="81">
        <f t="shared" ref="H39" si="5">F39*G39</f>
        <v>0</v>
      </c>
      <c r="I39" s="172" t="s">
        <v>62</v>
      </c>
    </row>
    <row r="40" spans="1:11" s="181" customFormat="1" ht="24" customHeight="1">
      <c r="A40" s="174"/>
      <c r="B40" s="175"/>
      <c r="C40" s="175"/>
      <c r="D40" s="176" t="s">
        <v>199</v>
      </c>
      <c r="E40" s="175"/>
      <c r="F40" s="177"/>
      <c r="G40" s="179"/>
      <c r="H40" s="179"/>
      <c r="I40" s="82"/>
      <c r="J40" s="85"/>
      <c r="K40" s="180"/>
    </row>
    <row r="41" spans="1:11" s="181" customFormat="1" ht="13.5" customHeight="1">
      <c r="A41" s="174"/>
      <c r="B41" s="175"/>
      <c r="C41" s="175"/>
      <c r="D41" s="176" t="s">
        <v>193</v>
      </c>
      <c r="E41" s="175"/>
      <c r="F41" s="177">
        <v>4</v>
      </c>
      <c r="G41" s="179"/>
      <c r="H41" s="179"/>
      <c r="I41" s="82"/>
      <c r="J41" s="85"/>
      <c r="K41" s="180"/>
    </row>
    <row r="42" spans="1:11" s="173" customFormat="1" ht="13.5" customHeight="1">
      <c r="A42" s="169">
        <v>7</v>
      </c>
      <c r="B42" s="170">
        <v>730</v>
      </c>
      <c r="C42" s="170" t="s">
        <v>33</v>
      </c>
      <c r="D42" s="170" t="s">
        <v>194</v>
      </c>
      <c r="E42" s="170" t="s">
        <v>27</v>
      </c>
      <c r="F42" s="171">
        <f>F44</f>
        <v>4</v>
      </c>
      <c r="G42" s="7"/>
      <c r="H42" s="81">
        <f t="shared" si="4"/>
        <v>0</v>
      </c>
      <c r="I42" s="172" t="s">
        <v>62</v>
      </c>
      <c r="J42" s="182"/>
    </row>
    <row r="43" spans="1:11" s="181" customFormat="1" ht="13.5" customHeight="1">
      <c r="A43" s="174"/>
      <c r="B43" s="175"/>
      <c r="C43" s="175"/>
      <c r="D43" s="176" t="s">
        <v>49</v>
      </c>
      <c r="E43" s="175"/>
      <c r="F43" s="177"/>
      <c r="G43" s="179"/>
      <c r="H43" s="179"/>
      <c r="I43" s="82"/>
      <c r="J43" s="85"/>
      <c r="K43" s="180"/>
    </row>
    <row r="44" spans="1:11" s="181" customFormat="1" ht="13.5" customHeight="1">
      <c r="A44" s="174"/>
      <c r="B44" s="175"/>
      <c r="C44" s="175"/>
      <c r="D44" s="176" t="s">
        <v>193</v>
      </c>
      <c r="E44" s="175"/>
      <c r="F44" s="177">
        <v>4</v>
      </c>
      <c r="G44" s="179"/>
      <c r="H44" s="179"/>
      <c r="I44" s="82"/>
      <c r="J44" s="85"/>
      <c r="K44" s="180"/>
    </row>
    <row r="45" spans="1:11" s="173" customFormat="1" ht="13.5" customHeight="1">
      <c r="A45" s="169">
        <v>8</v>
      </c>
      <c r="B45" s="170">
        <v>730</v>
      </c>
      <c r="C45" s="170" t="s">
        <v>34</v>
      </c>
      <c r="D45" s="170" t="s">
        <v>195</v>
      </c>
      <c r="E45" s="170" t="s">
        <v>27</v>
      </c>
      <c r="F45" s="171">
        <f>F47</f>
        <v>4</v>
      </c>
      <c r="G45" s="7"/>
      <c r="H45" s="81">
        <f t="shared" si="4"/>
        <v>0</v>
      </c>
      <c r="I45" s="172" t="s">
        <v>62</v>
      </c>
    </row>
    <row r="46" spans="1:11" s="181" customFormat="1" ht="13.5" customHeight="1">
      <c r="A46" s="174"/>
      <c r="B46" s="175"/>
      <c r="C46" s="175"/>
      <c r="D46" s="176" t="s">
        <v>49</v>
      </c>
      <c r="E46" s="175"/>
      <c r="F46" s="177"/>
      <c r="G46" s="179"/>
      <c r="H46" s="179"/>
      <c r="I46" s="82"/>
      <c r="J46" s="85"/>
      <c r="K46" s="180"/>
    </row>
    <row r="47" spans="1:11" s="181" customFormat="1" ht="13.5" customHeight="1">
      <c r="A47" s="174"/>
      <c r="B47" s="175"/>
      <c r="C47" s="175"/>
      <c r="D47" s="176" t="s">
        <v>172</v>
      </c>
      <c r="E47" s="175"/>
      <c r="F47" s="177">
        <v>4</v>
      </c>
      <c r="G47" s="179"/>
      <c r="H47" s="179"/>
      <c r="I47" s="82"/>
      <c r="J47" s="85"/>
      <c r="K47" s="180"/>
    </row>
    <row r="48" spans="1:11" s="173" customFormat="1" ht="13.5" customHeight="1">
      <c r="A48" s="169">
        <v>9</v>
      </c>
      <c r="B48" s="170">
        <v>730</v>
      </c>
      <c r="C48" s="170" t="s">
        <v>35</v>
      </c>
      <c r="D48" s="170" t="s">
        <v>196</v>
      </c>
      <c r="E48" s="170" t="s">
        <v>27</v>
      </c>
      <c r="F48" s="171">
        <f>F50</f>
        <v>1</v>
      </c>
      <c r="G48" s="7"/>
      <c r="H48" s="81">
        <f t="shared" si="4"/>
        <v>0</v>
      </c>
      <c r="I48" s="172" t="s">
        <v>62</v>
      </c>
    </row>
    <row r="49" spans="1:11" s="181" customFormat="1" ht="13.5" customHeight="1">
      <c r="A49" s="174"/>
      <c r="B49" s="175"/>
      <c r="C49" s="175"/>
      <c r="D49" s="176" t="s">
        <v>49</v>
      </c>
      <c r="E49" s="175"/>
      <c r="F49" s="177"/>
      <c r="G49" s="179"/>
      <c r="H49" s="179"/>
      <c r="I49" s="82"/>
      <c r="J49" s="85"/>
      <c r="K49" s="180"/>
    </row>
    <row r="50" spans="1:11" s="181" customFormat="1" ht="13.5" customHeight="1">
      <c r="A50" s="174"/>
      <c r="B50" s="175"/>
      <c r="C50" s="175"/>
      <c r="D50" s="176" t="s">
        <v>172</v>
      </c>
      <c r="E50" s="175"/>
      <c r="F50" s="177">
        <v>1</v>
      </c>
      <c r="G50" s="179"/>
      <c r="H50" s="179"/>
      <c r="I50" s="82"/>
      <c r="J50" s="85"/>
      <c r="K50" s="180"/>
    </row>
    <row r="51" spans="1:11" s="173" customFormat="1" ht="13.5" customHeight="1">
      <c r="A51" s="169">
        <v>10</v>
      </c>
      <c r="B51" s="170">
        <v>730</v>
      </c>
      <c r="C51" s="170" t="s">
        <v>36</v>
      </c>
      <c r="D51" s="170" t="s">
        <v>197</v>
      </c>
      <c r="E51" s="170" t="s">
        <v>27</v>
      </c>
      <c r="F51" s="171">
        <f>F53</f>
        <v>2</v>
      </c>
      <c r="G51" s="7"/>
      <c r="H51" s="81">
        <f t="shared" si="4"/>
        <v>0</v>
      </c>
      <c r="I51" s="172" t="s">
        <v>62</v>
      </c>
    </row>
    <row r="52" spans="1:11" s="181" customFormat="1" ht="13.5" customHeight="1">
      <c r="A52" s="174"/>
      <c r="B52" s="175"/>
      <c r="C52" s="175"/>
      <c r="D52" s="176" t="s">
        <v>49</v>
      </c>
      <c r="E52" s="175"/>
      <c r="F52" s="177"/>
      <c r="G52" s="179"/>
      <c r="H52" s="179"/>
      <c r="I52" s="82"/>
      <c r="J52" s="85"/>
      <c r="K52" s="180"/>
    </row>
    <row r="53" spans="1:11" s="181" customFormat="1" ht="13.5" customHeight="1">
      <c r="A53" s="174"/>
      <c r="B53" s="175"/>
      <c r="C53" s="175"/>
      <c r="D53" s="176" t="s">
        <v>172</v>
      </c>
      <c r="E53" s="175"/>
      <c r="F53" s="177">
        <v>2</v>
      </c>
      <c r="G53" s="179"/>
      <c r="H53" s="179"/>
      <c r="I53" s="82"/>
      <c r="J53" s="85"/>
      <c r="K53" s="180"/>
    </row>
    <row r="54" spans="1:11" s="173" customFormat="1" ht="13.5" customHeight="1">
      <c r="A54" s="169">
        <v>11</v>
      </c>
      <c r="B54" s="170">
        <v>730</v>
      </c>
      <c r="C54" s="170" t="s">
        <v>37</v>
      </c>
      <c r="D54" s="170" t="s">
        <v>185</v>
      </c>
      <c r="E54" s="170" t="s">
        <v>27</v>
      </c>
      <c r="F54" s="171">
        <f>F56+F57</f>
        <v>8</v>
      </c>
      <c r="G54" s="7"/>
      <c r="H54" s="81">
        <f t="shared" si="4"/>
        <v>0</v>
      </c>
      <c r="I54" s="172" t="s">
        <v>62</v>
      </c>
    </row>
    <row r="55" spans="1:11" s="181" customFormat="1" ht="13.5" customHeight="1">
      <c r="A55" s="174"/>
      <c r="B55" s="175"/>
      <c r="C55" s="175"/>
      <c r="D55" s="176" t="s">
        <v>50</v>
      </c>
      <c r="E55" s="175"/>
      <c r="F55" s="177"/>
      <c r="G55" s="179"/>
      <c r="H55" s="179"/>
      <c r="I55" s="82"/>
      <c r="J55" s="85"/>
      <c r="K55" s="180"/>
    </row>
    <row r="56" spans="1:11" s="181" customFormat="1" ht="13.5" customHeight="1">
      <c r="A56" s="174"/>
      <c r="B56" s="175"/>
      <c r="C56" s="175"/>
      <c r="D56" s="176" t="s">
        <v>172</v>
      </c>
      <c r="E56" s="175"/>
      <c r="F56" s="177">
        <v>4</v>
      </c>
      <c r="G56" s="179"/>
      <c r="H56" s="179"/>
      <c r="I56" s="82"/>
      <c r="J56" s="85"/>
      <c r="K56" s="180"/>
    </row>
    <row r="57" spans="1:11" s="181" customFormat="1" ht="13.5" customHeight="1">
      <c r="A57" s="174"/>
      <c r="B57" s="175"/>
      <c r="C57" s="175"/>
      <c r="D57" s="176" t="s">
        <v>193</v>
      </c>
      <c r="E57" s="175"/>
      <c r="F57" s="177">
        <v>4</v>
      </c>
      <c r="G57" s="179"/>
      <c r="H57" s="179"/>
      <c r="I57" s="82"/>
      <c r="J57" s="183"/>
      <c r="K57" s="180"/>
    </row>
    <row r="58" spans="1:11" s="173" customFormat="1" ht="13.5" customHeight="1">
      <c r="A58" s="169">
        <v>12</v>
      </c>
      <c r="B58" s="170">
        <v>730</v>
      </c>
      <c r="C58" s="170" t="s">
        <v>38</v>
      </c>
      <c r="D58" s="170" t="s">
        <v>186</v>
      </c>
      <c r="E58" s="170" t="s">
        <v>27</v>
      </c>
      <c r="F58" s="171">
        <f>F60+F61</f>
        <v>3</v>
      </c>
      <c r="G58" s="7"/>
      <c r="H58" s="81">
        <f t="shared" si="4"/>
        <v>0</v>
      </c>
      <c r="I58" s="172" t="s">
        <v>62</v>
      </c>
    </row>
    <row r="59" spans="1:11" s="181" customFormat="1" ht="13.5" customHeight="1">
      <c r="A59" s="174"/>
      <c r="B59" s="175"/>
      <c r="C59" s="175"/>
      <c r="D59" s="176" t="s">
        <v>50</v>
      </c>
      <c r="E59" s="175"/>
      <c r="F59" s="177"/>
      <c r="G59" s="179"/>
      <c r="H59" s="179"/>
      <c r="I59" s="172"/>
      <c r="J59" s="85"/>
      <c r="K59" s="180"/>
    </row>
    <row r="60" spans="1:11" s="181" customFormat="1" ht="13.5" customHeight="1">
      <c r="A60" s="174"/>
      <c r="B60" s="175"/>
      <c r="C60" s="175"/>
      <c r="D60" s="176" t="s">
        <v>172</v>
      </c>
      <c r="E60" s="175"/>
      <c r="F60" s="177">
        <v>1</v>
      </c>
      <c r="G60" s="179"/>
      <c r="H60" s="179"/>
      <c r="I60" s="82"/>
      <c r="J60" s="85"/>
      <c r="K60" s="180"/>
    </row>
    <row r="61" spans="1:11" s="181" customFormat="1" ht="13.5" customHeight="1">
      <c r="A61" s="174"/>
      <c r="B61" s="175"/>
      <c r="C61" s="175"/>
      <c r="D61" s="176" t="s">
        <v>193</v>
      </c>
      <c r="E61" s="175"/>
      <c r="F61" s="177">
        <v>2</v>
      </c>
      <c r="G61" s="179"/>
      <c r="H61" s="179"/>
      <c r="I61" s="82"/>
      <c r="J61" s="183"/>
      <c r="K61" s="180"/>
    </row>
    <row r="62" spans="1:11" s="173" customFormat="1" ht="13.5" customHeight="1">
      <c r="A62" s="169">
        <v>13</v>
      </c>
      <c r="B62" s="170">
        <v>730</v>
      </c>
      <c r="C62" s="170" t="s">
        <v>39</v>
      </c>
      <c r="D62" s="170" t="s">
        <v>187</v>
      </c>
      <c r="E62" s="170" t="s">
        <v>27</v>
      </c>
      <c r="F62" s="171">
        <f>F64+F65</f>
        <v>2</v>
      </c>
      <c r="G62" s="7"/>
      <c r="H62" s="81">
        <f t="shared" si="4"/>
        <v>0</v>
      </c>
      <c r="I62" s="172" t="s">
        <v>62</v>
      </c>
    </row>
    <row r="63" spans="1:11" s="181" customFormat="1" ht="13.5" customHeight="1">
      <c r="A63" s="174"/>
      <c r="B63" s="175"/>
      <c r="C63" s="175"/>
      <c r="D63" s="176" t="s">
        <v>50</v>
      </c>
      <c r="E63" s="175"/>
      <c r="F63" s="177"/>
      <c r="G63" s="179"/>
      <c r="H63" s="179"/>
      <c r="I63" s="82"/>
      <c r="J63" s="85"/>
      <c r="K63" s="180"/>
    </row>
    <row r="64" spans="1:11" s="181" customFormat="1" ht="13.5" customHeight="1">
      <c r="A64" s="174"/>
      <c r="B64" s="175"/>
      <c r="C64" s="175"/>
      <c r="D64" s="176" t="s">
        <v>172</v>
      </c>
      <c r="E64" s="175"/>
      <c r="F64" s="177">
        <v>1</v>
      </c>
      <c r="G64" s="179"/>
      <c r="H64" s="179"/>
      <c r="I64" s="82"/>
      <c r="J64" s="85"/>
      <c r="K64" s="180"/>
    </row>
    <row r="65" spans="1:11" s="181" customFormat="1" ht="13.5" customHeight="1">
      <c r="A65" s="174"/>
      <c r="B65" s="175"/>
      <c r="C65" s="175"/>
      <c r="D65" s="176" t="s">
        <v>193</v>
      </c>
      <c r="E65" s="175"/>
      <c r="F65" s="177">
        <v>1</v>
      </c>
      <c r="G65" s="179"/>
      <c r="H65" s="179"/>
      <c r="I65" s="82"/>
      <c r="J65" s="183"/>
      <c r="K65" s="180"/>
    </row>
    <row r="66" spans="1:11" s="173" customFormat="1" ht="13.5" customHeight="1">
      <c r="A66" s="169">
        <v>14</v>
      </c>
      <c r="B66" s="170">
        <v>730</v>
      </c>
      <c r="C66" s="170" t="s">
        <v>40</v>
      </c>
      <c r="D66" s="170" t="s">
        <v>202</v>
      </c>
      <c r="E66" s="170" t="s">
        <v>27</v>
      </c>
      <c r="F66" s="171">
        <v>1</v>
      </c>
      <c r="G66" s="7"/>
      <c r="H66" s="81">
        <f t="shared" si="4"/>
        <v>0</v>
      </c>
      <c r="I66" s="172" t="s">
        <v>25</v>
      </c>
    </row>
    <row r="67" spans="1:11" s="173" customFormat="1" ht="13.5" customHeight="1">
      <c r="A67" s="169">
        <v>15</v>
      </c>
      <c r="B67" s="170">
        <v>730</v>
      </c>
      <c r="C67" s="170" t="s">
        <v>41</v>
      </c>
      <c r="D67" s="170" t="s">
        <v>203</v>
      </c>
      <c r="E67" s="170" t="s">
        <v>27</v>
      </c>
      <c r="F67" s="171">
        <v>6</v>
      </c>
      <c r="G67" s="7"/>
      <c r="H67" s="81">
        <f t="shared" si="4"/>
        <v>0</v>
      </c>
      <c r="I67" s="172" t="s">
        <v>62</v>
      </c>
    </row>
    <row r="68" spans="1:11" s="173" customFormat="1" ht="13.5" customHeight="1">
      <c r="A68" s="169">
        <v>16</v>
      </c>
      <c r="B68" s="170">
        <v>730</v>
      </c>
      <c r="C68" s="170" t="s">
        <v>42</v>
      </c>
      <c r="D68" s="170" t="s">
        <v>204</v>
      </c>
      <c r="E68" s="170" t="s">
        <v>27</v>
      </c>
      <c r="F68" s="171">
        <f>F69</f>
        <v>11</v>
      </c>
      <c r="G68" s="7"/>
      <c r="H68" s="81">
        <f t="shared" si="4"/>
        <v>0</v>
      </c>
      <c r="I68" s="172" t="s">
        <v>62</v>
      </c>
    </row>
    <row r="69" spans="1:11" s="181" customFormat="1" ht="13.5" customHeight="1">
      <c r="A69" s="174"/>
      <c r="B69" s="175"/>
      <c r="C69" s="175"/>
      <c r="D69" s="176" t="s">
        <v>51</v>
      </c>
      <c r="E69" s="175"/>
      <c r="F69" s="177">
        <v>11</v>
      </c>
      <c r="G69" s="179"/>
      <c r="H69" s="179"/>
      <c r="I69" s="82"/>
      <c r="J69" s="85"/>
      <c r="K69" s="180"/>
    </row>
    <row r="70" spans="1:11" s="173" customFormat="1" ht="13.5" customHeight="1">
      <c r="A70" s="169">
        <v>17</v>
      </c>
      <c r="B70" s="170">
        <v>730</v>
      </c>
      <c r="C70" s="170" t="s">
        <v>43</v>
      </c>
      <c r="D70" s="170" t="s">
        <v>205</v>
      </c>
      <c r="E70" s="170" t="s">
        <v>27</v>
      </c>
      <c r="F70" s="171">
        <v>2</v>
      </c>
      <c r="G70" s="7"/>
      <c r="H70" s="81">
        <f t="shared" si="4"/>
        <v>0</v>
      </c>
      <c r="I70" s="172" t="s">
        <v>62</v>
      </c>
    </row>
    <row r="71" spans="1:11" s="173" customFormat="1" ht="13.5" customHeight="1">
      <c r="A71" s="169">
        <v>18</v>
      </c>
      <c r="B71" s="170">
        <v>730</v>
      </c>
      <c r="C71" s="170" t="s">
        <v>44</v>
      </c>
      <c r="D71" s="170" t="s">
        <v>206</v>
      </c>
      <c r="E71" s="170" t="s">
        <v>27</v>
      </c>
      <c r="F71" s="171">
        <v>1</v>
      </c>
      <c r="G71" s="7"/>
      <c r="H71" s="81">
        <f t="shared" si="4"/>
        <v>0</v>
      </c>
      <c r="I71" s="172" t="s">
        <v>62</v>
      </c>
    </row>
    <row r="72" spans="1:11" s="173" customFormat="1" ht="13.5" customHeight="1">
      <c r="A72" s="169">
        <v>19</v>
      </c>
      <c r="B72" s="170">
        <v>730</v>
      </c>
      <c r="C72" s="170" t="s">
        <v>45</v>
      </c>
      <c r="D72" s="170" t="s">
        <v>207</v>
      </c>
      <c r="E72" s="170" t="s">
        <v>27</v>
      </c>
      <c r="F72" s="171">
        <v>1</v>
      </c>
      <c r="G72" s="7"/>
      <c r="H72" s="81">
        <f t="shared" si="4"/>
        <v>0</v>
      </c>
      <c r="I72" s="172" t="s">
        <v>62</v>
      </c>
    </row>
    <row r="73" spans="1:11" s="173" customFormat="1" ht="13.5" customHeight="1">
      <c r="A73" s="169">
        <v>20</v>
      </c>
      <c r="B73" s="170">
        <v>730</v>
      </c>
      <c r="C73" s="170" t="s">
        <v>65</v>
      </c>
      <c r="D73" s="170" t="s">
        <v>208</v>
      </c>
      <c r="E73" s="170" t="s">
        <v>27</v>
      </c>
      <c r="F73" s="171">
        <v>1</v>
      </c>
      <c r="G73" s="7"/>
      <c r="H73" s="81">
        <f t="shared" ref="H73:H77" si="6">F73*G73</f>
        <v>0</v>
      </c>
      <c r="I73" s="172" t="s">
        <v>62</v>
      </c>
    </row>
    <row r="74" spans="1:11" s="173" customFormat="1" ht="13.5" customHeight="1">
      <c r="A74" s="169">
        <v>21</v>
      </c>
      <c r="B74" s="170">
        <v>730</v>
      </c>
      <c r="C74" s="170" t="s">
        <v>66</v>
      </c>
      <c r="D74" s="170" t="s">
        <v>205</v>
      </c>
      <c r="E74" s="170" t="s">
        <v>27</v>
      </c>
      <c r="F74" s="171">
        <v>1</v>
      </c>
      <c r="G74" s="7"/>
      <c r="H74" s="81">
        <f t="shared" ref="H74" si="7">F74*G74</f>
        <v>0</v>
      </c>
      <c r="I74" s="172" t="s">
        <v>62</v>
      </c>
    </row>
    <row r="75" spans="1:11" s="173" customFormat="1" ht="13.5" customHeight="1">
      <c r="A75" s="169">
        <v>22</v>
      </c>
      <c r="B75" s="170">
        <v>730</v>
      </c>
      <c r="C75" s="170" t="s">
        <v>67</v>
      </c>
      <c r="D75" s="170" t="s">
        <v>209</v>
      </c>
      <c r="E75" s="170" t="s">
        <v>27</v>
      </c>
      <c r="F75" s="171">
        <v>1</v>
      </c>
      <c r="G75" s="7"/>
      <c r="H75" s="81">
        <f t="shared" si="6"/>
        <v>0</v>
      </c>
      <c r="I75" s="172" t="s">
        <v>62</v>
      </c>
    </row>
    <row r="76" spans="1:11" s="173" customFormat="1" ht="13.5" customHeight="1">
      <c r="A76" s="169">
        <v>23</v>
      </c>
      <c r="B76" s="170">
        <v>730</v>
      </c>
      <c r="C76" s="170" t="s">
        <v>68</v>
      </c>
      <c r="D76" s="170" t="s">
        <v>210</v>
      </c>
      <c r="E76" s="170" t="s">
        <v>27</v>
      </c>
      <c r="F76" s="171">
        <v>1</v>
      </c>
      <c r="G76" s="7"/>
      <c r="H76" s="81">
        <f t="shared" ref="H76" si="8">F76*G76</f>
        <v>0</v>
      </c>
      <c r="I76" s="172" t="s">
        <v>62</v>
      </c>
    </row>
    <row r="77" spans="1:11" s="173" customFormat="1" ht="13.5" customHeight="1">
      <c r="A77" s="169">
        <v>24</v>
      </c>
      <c r="B77" s="170">
        <v>730</v>
      </c>
      <c r="C77" s="170" t="s">
        <v>69</v>
      </c>
      <c r="D77" s="170" t="s">
        <v>211</v>
      </c>
      <c r="E77" s="170" t="s">
        <v>27</v>
      </c>
      <c r="F77" s="171">
        <v>1</v>
      </c>
      <c r="G77" s="7"/>
      <c r="H77" s="81">
        <f t="shared" si="6"/>
        <v>0</v>
      </c>
      <c r="I77" s="172" t="s">
        <v>62</v>
      </c>
    </row>
    <row r="78" spans="1:11" s="173" customFormat="1" ht="13.5" customHeight="1">
      <c r="A78" s="169">
        <v>25</v>
      </c>
      <c r="B78" s="170">
        <v>730</v>
      </c>
      <c r="C78" s="170" t="s">
        <v>225</v>
      </c>
      <c r="D78" s="170" t="s">
        <v>212</v>
      </c>
      <c r="E78" s="170" t="s">
        <v>27</v>
      </c>
      <c r="F78" s="171">
        <v>1</v>
      </c>
      <c r="G78" s="7"/>
      <c r="H78" s="81">
        <f t="shared" ref="H78" si="9">F78*G78</f>
        <v>0</v>
      </c>
      <c r="I78" s="172" t="s">
        <v>62</v>
      </c>
    </row>
    <row r="79" spans="1:11" s="173" customFormat="1" ht="13.5" customHeight="1">
      <c r="A79" s="169">
        <v>26</v>
      </c>
      <c r="B79" s="170">
        <v>730</v>
      </c>
      <c r="C79" s="170" t="s">
        <v>226</v>
      </c>
      <c r="D79" s="170" t="s">
        <v>213</v>
      </c>
      <c r="E79" s="170" t="s">
        <v>46</v>
      </c>
      <c r="F79" s="171">
        <v>29.7</v>
      </c>
      <c r="G79" s="7"/>
      <c r="H79" s="81">
        <f t="shared" si="4"/>
        <v>0</v>
      </c>
      <c r="I79" s="172" t="s">
        <v>62</v>
      </c>
    </row>
    <row r="80" spans="1:11" s="181" customFormat="1" ht="13.5" customHeight="1">
      <c r="A80" s="169">
        <v>27</v>
      </c>
      <c r="B80" s="184">
        <v>733</v>
      </c>
      <c r="C80" s="184" t="s">
        <v>228</v>
      </c>
      <c r="D80" s="184" t="s">
        <v>88</v>
      </c>
      <c r="E80" s="184" t="s">
        <v>72</v>
      </c>
      <c r="F80" s="185">
        <v>1</v>
      </c>
      <c r="G80" s="41"/>
      <c r="H80" s="186">
        <f>F80*G80</f>
        <v>0</v>
      </c>
      <c r="I80" s="172" t="s">
        <v>62</v>
      </c>
    </row>
    <row r="81" spans="1:10" s="85" customFormat="1" ht="13.5" customHeight="1">
      <c r="A81" s="169">
        <v>28</v>
      </c>
      <c r="B81" s="170">
        <v>730</v>
      </c>
      <c r="C81" s="170" t="s">
        <v>54</v>
      </c>
      <c r="D81" s="170" t="s">
        <v>55</v>
      </c>
      <c r="E81" s="170" t="s">
        <v>56</v>
      </c>
      <c r="F81" s="185">
        <v>2</v>
      </c>
      <c r="G81" s="7"/>
      <c r="H81" s="81">
        <f>F81*G81</f>
        <v>0</v>
      </c>
      <c r="I81" s="172" t="s">
        <v>62</v>
      </c>
    </row>
    <row r="82" spans="1:10" s="85" customFormat="1" ht="13.5" customHeight="1">
      <c r="A82" s="169">
        <v>29</v>
      </c>
      <c r="B82" s="170">
        <v>730</v>
      </c>
      <c r="C82" s="170">
        <v>998751203</v>
      </c>
      <c r="D82" s="170" t="s">
        <v>63</v>
      </c>
      <c r="E82" s="170" t="s">
        <v>57</v>
      </c>
      <c r="F82" s="185">
        <v>0.63</v>
      </c>
      <c r="G82" s="7"/>
      <c r="H82" s="81">
        <f>F82*G82</f>
        <v>0</v>
      </c>
      <c r="I82" s="172" t="s">
        <v>62</v>
      </c>
    </row>
    <row r="83" spans="1:10" s="122" customFormat="1" ht="13.5" customHeight="1">
      <c r="A83" s="169">
        <v>30</v>
      </c>
      <c r="B83" s="170">
        <v>730</v>
      </c>
      <c r="C83" s="170" t="s">
        <v>58</v>
      </c>
      <c r="D83" s="170" t="s">
        <v>59</v>
      </c>
      <c r="E83" s="170" t="s">
        <v>60</v>
      </c>
      <c r="F83" s="185">
        <f>F84</f>
        <v>70</v>
      </c>
      <c r="G83" s="7"/>
      <c r="H83" s="81">
        <f>F83*G83</f>
        <v>0</v>
      </c>
      <c r="I83" s="172" t="s">
        <v>62</v>
      </c>
      <c r="J83" s="85"/>
    </row>
    <row r="84" spans="1:10" s="122" customFormat="1" ht="13.5" customHeight="1">
      <c r="A84" s="169"/>
      <c r="B84" s="170"/>
      <c r="C84" s="170"/>
      <c r="D84" s="78" t="s">
        <v>227</v>
      </c>
      <c r="E84" s="170"/>
      <c r="F84" s="177">
        <v>70</v>
      </c>
      <c r="G84" s="81"/>
      <c r="H84" s="81"/>
      <c r="I84" s="172"/>
      <c r="J84" s="85"/>
    </row>
    <row r="85" spans="1:10" s="173" customFormat="1" ht="23.25" customHeight="1">
      <c r="A85" s="169"/>
      <c r="B85" s="170"/>
      <c r="C85" s="170"/>
      <c r="D85" s="78" t="s">
        <v>61</v>
      </c>
      <c r="E85" s="170"/>
      <c r="F85" s="185"/>
      <c r="G85" s="81"/>
      <c r="H85" s="81"/>
      <c r="I85" s="172"/>
    </row>
    <row r="86" spans="1:10" s="163" customFormat="1" ht="13.5" customHeight="1">
      <c r="A86" s="164"/>
      <c r="B86" s="165"/>
      <c r="C86" s="165">
        <v>730</v>
      </c>
      <c r="D86" s="165" t="s">
        <v>24</v>
      </c>
      <c r="E86" s="165"/>
      <c r="F86" s="166"/>
      <c r="G86" s="167"/>
      <c r="H86" s="167">
        <f>SUM(H87:H127)</f>
        <v>0</v>
      </c>
      <c r="I86" s="168"/>
    </row>
    <row r="87" spans="1:10" s="188" customFormat="1" ht="13.5" customHeight="1">
      <c r="A87" s="169">
        <v>31</v>
      </c>
      <c r="B87" s="187" t="s">
        <v>229</v>
      </c>
      <c r="C87" s="170" t="s">
        <v>230</v>
      </c>
      <c r="D87" s="170" t="s">
        <v>173</v>
      </c>
      <c r="E87" s="170" t="s">
        <v>47</v>
      </c>
      <c r="F87" s="185">
        <f>F88</f>
        <v>48</v>
      </c>
      <c r="G87" s="7"/>
      <c r="H87" s="81">
        <f>F87*G87</f>
        <v>0</v>
      </c>
      <c r="I87" s="172" t="s">
        <v>62</v>
      </c>
      <c r="J87" s="85"/>
    </row>
    <row r="88" spans="1:10" s="181" customFormat="1" ht="38.25" customHeight="1">
      <c r="A88" s="174"/>
      <c r="B88" s="175"/>
      <c r="C88" s="175"/>
      <c r="D88" s="78" t="s">
        <v>52</v>
      </c>
      <c r="E88" s="175"/>
      <c r="F88" s="177">
        <v>48</v>
      </c>
      <c r="G88" s="179"/>
      <c r="H88" s="179"/>
      <c r="I88" s="82"/>
      <c r="J88" s="85"/>
    </row>
    <row r="89" spans="1:10" s="181" customFormat="1" ht="23.25" customHeight="1">
      <c r="A89" s="174"/>
      <c r="B89" s="175"/>
      <c r="C89" s="175"/>
      <c r="D89" s="8" t="s">
        <v>53</v>
      </c>
      <c r="E89" s="175"/>
      <c r="F89" s="189"/>
      <c r="G89" s="179"/>
      <c r="H89" s="179"/>
      <c r="I89" s="82"/>
      <c r="J89" s="85"/>
    </row>
    <row r="90" spans="1:10" s="188" customFormat="1" ht="13.5" customHeight="1">
      <c r="A90" s="169">
        <v>32</v>
      </c>
      <c r="B90" s="187" t="s">
        <v>229</v>
      </c>
      <c r="C90" s="170" t="s">
        <v>231</v>
      </c>
      <c r="D90" s="170" t="s">
        <v>174</v>
      </c>
      <c r="E90" s="170" t="s">
        <v>47</v>
      </c>
      <c r="F90" s="185">
        <f>F91</f>
        <v>61.1</v>
      </c>
      <c r="G90" s="7"/>
      <c r="H90" s="81">
        <f>F90*G90</f>
        <v>0</v>
      </c>
      <c r="I90" s="172" t="s">
        <v>62</v>
      </c>
      <c r="J90" s="85"/>
    </row>
    <row r="91" spans="1:10" s="181" customFormat="1" ht="38.25" customHeight="1">
      <c r="A91" s="174"/>
      <c r="B91" s="175"/>
      <c r="C91" s="175"/>
      <c r="D91" s="78" t="s">
        <v>52</v>
      </c>
      <c r="E91" s="175"/>
      <c r="F91" s="177">
        <v>61.1</v>
      </c>
      <c r="G91" s="179"/>
      <c r="H91" s="179"/>
      <c r="I91" s="82"/>
      <c r="J91" s="85"/>
    </row>
    <row r="92" spans="1:10" s="181" customFormat="1" ht="23.25" customHeight="1">
      <c r="A92" s="174"/>
      <c r="B92" s="175"/>
      <c r="C92" s="175"/>
      <c r="D92" s="8" t="s">
        <v>53</v>
      </c>
      <c r="E92" s="175"/>
      <c r="F92" s="189"/>
      <c r="G92" s="179"/>
      <c r="H92" s="179"/>
      <c r="I92" s="82"/>
      <c r="J92" s="85"/>
    </row>
    <row r="93" spans="1:10" s="188" customFormat="1" ht="13.5" customHeight="1">
      <c r="A93" s="169">
        <v>33</v>
      </c>
      <c r="B93" s="187" t="s">
        <v>229</v>
      </c>
      <c r="C93" s="170" t="s">
        <v>232</v>
      </c>
      <c r="D93" s="170" t="s">
        <v>175</v>
      </c>
      <c r="E93" s="170" t="s">
        <v>47</v>
      </c>
      <c r="F93" s="185">
        <f>F94</f>
        <v>83.2</v>
      </c>
      <c r="G93" s="7"/>
      <c r="H93" s="81">
        <f>F93*G93</f>
        <v>0</v>
      </c>
      <c r="I93" s="172" t="s">
        <v>62</v>
      </c>
      <c r="J93" s="85"/>
    </row>
    <row r="94" spans="1:10" s="181" customFormat="1" ht="38.25" customHeight="1">
      <c r="A94" s="174"/>
      <c r="B94" s="175"/>
      <c r="C94" s="175"/>
      <c r="D94" s="78" t="s">
        <v>52</v>
      </c>
      <c r="E94" s="175"/>
      <c r="F94" s="177">
        <v>83.2</v>
      </c>
      <c r="G94" s="179"/>
      <c r="H94" s="179"/>
      <c r="I94" s="82"/>
      <c r="J94" s="85"/>
    </row>
    <row r="95" spans="1:10" s="181" customFormat="1" ht="23.25" customHeight="1">
      <c r="A95" s="174"/>
      <c r="B95" s="175"/>
      <c r="C95" s="175"/>
      <c r="D95" s="8" t="s">
        <v>53</v>
      </c>
      <c r="E95" s="175"/>
      <c r="F95" s="189"/>
      <c r="G95" s="179"/>
      <c r="H95" s="179"/>
      <c r="I95" s="82"/>
      <c r="J95" s="85"/>
    </row>
    <row r="96" spans="1:10" s="188" customFormat="1" ht="13.5" customHeight="1">
      <c r="A96" s="169">
        <v>34</v>
      </c>
      <c r="B96" s="187" t="s">
        <v>229</v>
      </c>
      <c r="C96" s="170" t="s">
        <v>233</v>
      </c>
      <c r="D96" s="170" t="s">
        <v>176</v>
      </c>
      <c r="E96" s="170" t="s">
        <v>47</v>
      </c>
      <c r="F96" s="185">
        <f>F97</f>
        <v>109.8</v>
      </c>
      <c r="G96" s="7"/>
      <c r="H96" s="81">
        <f>F96*G96</f>
        <v>0</v>
      </c>
      <c r="I96" s="172" t="s">
        <v>62</v>
      </c>
      <c r="J96" s="85"/>
    </row>
    <row r="97" spans="1:10" s="181" customFormat="1" ht="38.25" customHeight="1">
      <c r="A97" s="174"/>
      <c r="B97" s="175"/>
      <c r="C97" s="175"/>
      <c r="D97" s="78" t="s">
        <v>52</v>
      </c>
      <c r="E97" s="175"/>
      <c r="F97" s="177">
        <v>109.8</v>
      </c>
      <c r="G97" s="179"/>
      <c r="H97" s="179"/>
      <c r="I97" s="82"/>
      <c r="J97" s="85"/>
    </row>
    <row r="98" spans="1:10" s="181" customFormat="1" ht="23.25" customHeight="1">
      <c r="A98" s="174"/>
      <c r="B98" s="175"/>
      <c r="C98" s="175"/>
      <c r="D98" s="8" t="s">
        <v>53</v>
      </c>
      <c r="E98" s="175"/>
      <c r="F98" s="189"/>
      <c r="G98" s="179"/>
      <c r="H98" s="179"/>
      <c r="I98" s="82"/>
      <c r="J98" s="85"/>
    </row>
    <row r="99" spans="1:10" s="188" customFormat="1" ht="13.5" customHeight="1">
      <c r="A99" s="169">
        <v>35</v>
      </c>
      <c r="B99" s="187" t="s">
        <v>229</v>
      </c>
      <c r="C99" s="170" t="s">
        <v>234</v>
      </c>
      <c r="D99" s="170" t="s">
        <v>177</v>
      </c>
      <c r="E99" s="170" t="s">
        <v>47</v>
      </c>
      <c r="F99" s="185">
        <f>F100</f>
        <v>16.8</v>
      </c>
      <c r="G99" s="7"/>
      <c r="H99" s="81">
        <f>F99*G99</f>
        <v>0</v>
      </c>
      <c r="I99" s="172" t="s">
        <v>62</v>
      </c>
      <c r="J99" s="85"/>
    </row>
    <row r="100" spans="1:10" s="181" customFormat="1" ht="38.25" customHeight="1">
      <c r="A100" s="174"/>
      <c r="B100" s="175"/>
      <c r="C100" s="175"/>
      <c r="D100" s="78" t="s">
        <v>52</v>
      </c>
      <c r="E100" s="175"/>
      <c r="F100" s="177">
        <v>16.8</v>
      </c>
      <c r="G100" s="179"/>
      <c r="H100" s="179"/>
      <c r="I100" s="82"/>
      <c r="J100" s="85"/>
    </row>
    <row r="101" spans="1:10" s="181" customFormat="1" ht="23.25" customHeight="1">
      <c r="A101" s="174"/>
      <c r="B101" s="175"/>
      <c r="C101" s="175"/>
      <c r="D101" s="8" t="s">
        <v>53</v>
      </c>
      <c r="E101" s="175"/>
      <c r="F101" s="189"/>
      <c r="G101" s="179"/>
      <c r="H101" s="179"/>
      <c r="I101" s="82"/>
      <c r="J101" s="85"/>
    </row>
    <row r="102" spans="1:10" s="188" customFormat="1" ht="13.5" customHeight="1">
      <c r="A102" s="169">
        <v>36</v>
      </c>
      <c r="B102" s="187" t="s">
        <v>229</v>
      </c>
      <c r="C102" s="170" t="s">
        <v>235</v>
      </c>
      <c r="D102" s="170" t="s">
        <v>178</v>
      </c>
      <c r="E102" s="170" t="s">
        <v>47</v>
      </c>
      <c r="F102" s="185">
        <f>F103</f>
        <v>13.8</v>
      </c>
      <c r="G102" s="7"/>
      <c r="H102" s="81">
        <f>F102*G102</f>
        <v>0</v>
      </c>
      <c r="I102" s="172" t="s">
        <v>62</v>
      </c>
      <c r="J102" s="85"/>
    </row>
    <row r="103" spans="1:10" s="181" customFormat="1" ht="38.25" customHeight="1">
      <c r="A103" s="174"/>
      <c r="B103" s="175"/>
      <c r="C103" s="175"/>
      <c r="D103" s="78" t="s">
        <v>52</v>
      </c>
      <c r="E103" s="175"/>
      <c r="F103" s="177">
        <v>13.8</v>
      </c>
      <c r="G103" s="179"/>
      <c r="H103" s="179"/>
      <c r="I103" s="82"/>
      <c r="J103" s="85"/>
    </row>
    <row r="104" spans="1:10" s="181" customFormat="1" ht="23.25" customHeight="1">
      <c r="A104" s="174"/>
      <c r="B104" s="175"/>
      <c r="C104" s="175"/>
      <c r="D104" s="8" t="s">
        <v>53</v>
      </c>
      <c r="E104" s="175"/>
      <c r="F104" s="189"/>
      <c r="G104" s="179"/>
      <c r="H104" s="179"/>
      <c r="I104" s="82"/>
      <c r="J104" s="85"/>
    </row>
    <row r="105" spans="1:10" s="188" customFormat="1" ht="13.5" customHeight="1">
      <c r="A105" s="169">
        <v>37</v>
      </c>
      <c r="B105" s="187" t="s">
        <v>229</v>
      </c>
      <c r="C105" s="170" t="s">
        <v>236</v>
      </c>
      <c r="D105" s="170" t="s">
        <v>179</v>
      </c>
      <c r="E105" s="170" t="s">
        <v>47</v>
      </c>
      <c r="F105" s="185">
        <f>F106</f>
        <v>114.4</v>
      </c>
      <c r="G105" s="7"/>
      <c r="H105" s="81">
        <f>F105*G105</f>
        <v>0</v>
      </c>
      <c r="I105" s="172" t="s">
        <v>62</v>
      </c>
      <c r="J105" s="85"/>
    </row>
    <row r="106" spans="1:10" s="181" customFormat="1" ht="38.25" customHeight="1">
      <c r="A106" s="174"/>
      <c r="B106" s="175"/>
      <c r="C106" s="175"/>
      <c r="D106" s="78" t="s">
        <v>52</v>
      </c>
      <c r="E106" s="175"/>
      <c r="F106" s="177">
        <v>114.4</v>
      </c>
      <c r="G106" s="179"/>
      <c r="H106" s="179"/>
      <c r="I106" s="82"/>
      <c r="J106" s="85"/>
    </row>
    <row r="107" spans="1:10" s="181" customFormat="1" ht="23.25" customHeight="1">
      <c r="A107" s="174"/>
      <c r="B107" s="175"/>
      <c r="C107" s="175"/>
      <c r="D107" s="8" t="s">
        <v>53</v>
      </c>
      <c r="E107" s="175"/>
      <c r="F107" s="189"/>
      <c r="G107" s="179"/>
      <c r="H107" s="179"/>
      <c r="I107" s="82"/>
      <c r="J107" s="85"/>
    </row>
    <row r="108" spans="1:10" s="188" customFormat="1" ht="13.5" customHeight="1">
      <c r="A108" s="169">
        <v>38</v>
      </c>
      <c r="B108" s="187" t="s">
        <v>229</v>
      </c>
      <c r="C108" s="170" t="s">
        <v>237</v>
      </c>
      <c r="D108" s="170" t="s">
        <v>180</v>
      </c>
      <c r="E108" s="170" t="s">
        <v>47</v>
      </c>
      <c r="F108" s="185">
        <f>F110</f>
        <v>212.04400000000001</v>
      </c>
      <c r="G108" s="7"/>
      <c r="H108" s="81">
        <f>F108*G108</f>
        <v>0</v>
      </c>
      <c r="I108" s="172" t="s">
        <v>62</v>
      </c>
      <c r="J108" s="85"/>
    </row>
    <row r="109" spans="1:10" s="181" customFormat="1" ht="38.25" customHeight="1">
      <c r="A109" s="174"/>
      <c r="B109" s="175"/>
      <c r="C109" s="175"/>
      <c r="D109" s="78" t="s">
        <v>52</v>
      </c>
      <c r="E109" s="175"/>
      <c r="F109" s="177"/>
      <c r="G109" s="179"/>
      <c r="H109" s="179"/>
      <c r="I109" s="82"/>
      <c r="J109" s="85"/>
    </row>
    <row r="110" spans="1:10" s="181" customFormat="1" ht="23.25" customHeight="1">
      <c r="A110" s="174"/>
      <c r="B110" s="175"/>
      <c r="C110" s="175"/>
      <c r="D110" s="8" t="s">
        <v>113</v>
      </c>
      <c r="E110" s="175"/>
      <c r="F110" s="177">
        <f xml:space="preserve"> 34.43+11.31+17.204+46.55+38.7+63.85</f>
        <v>212.04400000000001</v>
      </c>
      <c r="G110" s="179"/>
      <c r="H110" s="179"/>
      <c r="I110" s="82"/>
      <c r="J110" s="85"/>
    </row>
    <row r="111" spans="1:10" s="188" customFormat="1" ht="13.5" customHeight="1">
      <c r="A111" s="169">
        <v>39</v>
      </c>
      <c r="B111" s="187" t="s">
        <v>229</v>
      </c>
      <c r="C111" s="170" t="s">
        <v>238</v>
      </c>
      <c r="D111" s="170" t="s">
        <v>181</v>
      </c>
      <c r="E111" s="170" t="s">
        <v>47</v>
      </c>
      <c r="F111" s="185">
        <f>F112</f>
        <v>37.4</v>
      </c>
      <c r="G111" s="7"/>
      <c r="H111" s="81">
        <f>F111*G111</f>
        <v>0</v>
      </c>
      <c r="I111" s="172" t="s">
        <v>62</v>
      </c>
      <c r="J111" s="85"/>
    </row>
    <row r="112" spans="1:10" s="181" customFormat="1" ht="38.25" customHeight="1">
      <c r="A112" s="174"/>
      <c r="B112" s="175"/>
      <c r="C112" s="175"/>
      <c r="D112" s="78" t="s">
        <v>52</v>
      </c>
      <c r="E112" s="175"/>
      <c r="F112" s="177">
        <v>37.4</v>
      </c>
      <c r="G112" s="179"/>
      <c r="H112" s="179"/>
      <c r="I112" s="82"/>
      <c r="J112" s="85"/>
    </row>
    <row r="113" spans="1:11" s="181" customFormat="1" ht="23.25" customHeight="1">
      <c r="A113" s="174"/>
      <c r="B113" s="175"/>
      <c r="C113" s="175"/>
      <c r="D113" s="8" t="s">
        <v>53</v>
      </c>
      <c r="E113" s="175"/>
      <c r="F113" s="189"/>
      <c r="G113" s="179"/>
      <c r="H113" s="179"/>
      <c r="I113" s="82"/>
      <c r="J113" s="85"/>
    </row>
    <row r="114" spans="1:11" s="188" customFormat="1" ht="13.5" customHeight="1">
      <c r="A114" s="169">
        <v>40</v>
      </c>
      <c r="B114" s="187" t="s">
        <v>229</v>
      </c>
      <c r="C114" s="170" t="s">
        <v>239</v>
      </c>
      <c r="D114" s="170" t="s">
        <v>182</v>
      </c>
      <c r="E114" s="170" t="s">
        <v>47</v>
      </c>
      <c r="F114" s="185">
        <f>F116</f>
        <v>212.04400000000001</v>
      </c>
      <c r="G114" s="7"/>
      <c r="H114" s="81">
        <f>F114*G114</f>
        <v>0</v>
      </c>
      <c r="I114" s="172" t="s">
        <v>62</v>
      </c>
      <c r="J114" s="85"/>
    </row>
    <row r="115" spans="1:11" s="181" customFormat="1" ht="38.25" customHeight="1">
      <c r="A115" s="174"/>
      <c r="B115" s="175"/>
      <c r="C115" s="175"/>
      <c r="D115" s="78" t="s">
        <v>52</v>
      </c>
      <c r="E115" s="175"/>
      <c r="F115" s="177"/>
      <c r="G115" s="179"/>
      <c r="H115" s="179"/>
      <c r="I115" s="82"/>
      <c r="J115" s="85"/>
    </row>
    <row r="116" spans="1:11" s="181" customFormat="1" ht="23.25" customHeight="1">
      <c r="A116" s="174"/>
      <c r="B116" s="175"/>
      <c r="C116" s="175"/>
      <c r="D116" s="8" t="s">
        <v>113</v>
      </c>
      <c r="E116" s="175"/>
      <c r="F116" s="177">
        <f>34.43+11.31+17.204+46.55+38.7+63.85</f>
        <v>212.04400000000001</v>
      </c>
      <c r="G116" s="179"/>
      <c r="H116" s="179"/>
      <c r="I116" s="82"/>
      <c r="J116" s="85"/>
    </row>
    <row r="117" spans="1:11" s="188" customFormat="1" ht="13.5" customHeight="1">
      <c r="A117" s="169">
        <v>41</v>
      </c>
      <c r="B117" s="187" t="s">
        <v>229</v>
      </c>
      <c r="C117" s="170" t="s">
        <v>240</v>
      </c>
      <c r="D117" s="170" t="s">
        <v>183</v>
      </c>
      <c r="E117" s="170" t="s">
        <v>47</v>
      </c>
      <c r="F117" s="185">
        <f>F118</f>
        <v>37.4</v>
      </c>
      <c r="G117" s="7"/>
      <c r="H117" s="81">
        <f>F117*G117</f>
        <v>0</v>
      </c>
      <c r="I117" s="172" t="s">
        <v>62</v>
      </c>
      <c r="J117" s="85"/>
    </row>
    <row r="118" spans="1:11" s="181" customFormat="1" ht="38.25" customHeight="1">
      <c r="A118" s="174"/>
      <c r="B118" s="175"/>
      <c r="C118" s="175"/>
      <c r="D118" s="78" t="s">
        <v>52</v>
      </c>
      <c r="E118" s="175"/>
      <c r="F118" s="177">
        <v>37.4</v>
      </c>
      <c r="G118" s="179"/>
      <c r="H118" s="179"/>
      <c r="I118" s="82"/>
      <c r="J118" s="85"/>
    </row>
    <row r="119" spans="1:11" s="181" customFormat="1" ht="23.25" customHeight="1">
      <c r="A119" s="174"/>
      <c r="B119" s="175"/>
      <c r="C119" s="175"/>
      <c r="D119" s="8" t="s">
        <v>53</v>
      </c>
      <c r="E119" s="175"/>
      <c r="F119" s="189"/>
      <c r="G119" s="179"/>
      <c r="H119" s="179"/>
      <c r="I119" s="82"/>
      <c r="J119" s="85"/>
    </row>
    <row r="120" spans="1:11" s="61" customFormat="1" ht="13.5" customHeight="1">
      <c r="A120" s="63">
        <v>42</v>
      </c>
      <c r="B120" s="187" t="s">
        <v>229</v>
      </c>
      <c r="C120" s="64">
        <v>733291101</v>
      </c>
      <c r="D120" s="64" t="s">
        <v>184</v>
      </c>
      <c r="E120" s="64" t="s">
        <v>47</v>
      </c>
      <c r="F120" s="65">
        <f>F117+F114+F111+F108+F105+F102+F99+F96+F93+F90+F87</f>
        <v>945.98799999999994</v>
      </c>
      <c r="G120" s="20"/>
      <c r="H120" s="66">
        <f t="shared" ref="H120" si="10">F120*G120</f>
        <v>0</v>
      </c>
      <c r="I120" s="67" t="s">
        <v>117</v>
      </c>
      <c r="K120" s="62"/>
    </row>
    <row r="121" spans="1:11" s="180" customFormat="1" ht="24" customHeight="1">
      <c r="A121" s="190">
        <v>43</v>
      </c>
      <c r="B121" s="187" t="s">
        <v>229</v>
      </c>
      <c r="C121" s="191" t="s">
        <v>241</v>
      </c>
      <c r="D121" s="192" t="s">
        <v>224</v>
      </c>
      <c r="E121" s="191" t="s">
        <v>60</v>
      </c>
      <c r="F121" s="193">
        <f>F122</f>
        <v>72</v>
      </c>
      <c r="G121" s="232"/>
      <c r="H121" s="194">
        <f>F121*G121</f>
        <v>0</v>
      </c>
      <c r="I121" s="172" t="s">
        <v>62</v>
      </c>
    </row>
    <row r="122" spans="1:11" s="201" customFormat="1" ht="37.5" customHeight="1">
      <c r="A122" s="195"/>
      <c r="B122" s="196"/>
      <c r="C122" s="196"/>
      <c r="D122" s="197" t="s">
        <v>223</v>
      </c>
      <c r="E122" s="196"/>
      <c r="F122" s="198">
        <v>72</v>
      </c>
      <c r="G122" s="199"/>
      <c r="H122" s="199"/>
      <c r="I122" s="200"/>
      <c r="J122" s="180"/>
    </row>
    <row r="123" spans="1:11" s="85" customFormat="1" ht="13.5" customHeight="1">
      <c r="A123" s="169">
        <v>44</v>
      </c>
      <c r="B123" s="187" t="s">
        <v>229</v>
      </c>
      <c r="C123" s="170" t="s">
        <v>54</v>
      </c>
      <c r="D123" s="170" t="s">
        <v>55</v>
      </c>
      <c r="E123" s="170" t="s">
        <v>56</v>
      </c>
      <c r="F123" s="185">
        <v>2</v>
      </c>
      <c r="G123" s="7"/>
      <c r="H123" s="81">
        <f>F123*G123</f>
        <v>0</v>
      </c>
      <c r="I123" s="172" t="s">
        <v>62</v>
      </c>
    </row>
    <row r="124" spans="1:11" s="85" customFormat="1" ht="13.5" customHeight="1">
      <c r="A124" s="169">
        <v>45</v>
      </c>
      <c r="B124" s="187" t="s">
        <v>229</v>
      </c>
      <c r="C124" s="170">
        <v>998751203</v>
      </c>
      <c r="D124" s="170" t="s">
        <v>63</v>
      </c>
      <c r="E124" s="170" t="s">
        <v>57</v>
      </c>
      <c r="F124" s="185">
        <v>0.63</v>
      </c>
      <c r="G124" s="7"/>
      <c r="H124" s="81">
        <f>F124*G124</f>
        <v>0</v>
      </c>
      <c r="I124" s="172" t="s">
        <v>62</v>
      </c>
    </row>
    <row r="125" spans="1:11" s="122" customFormat="1" ht="13.5" customHeight="1">
      <c r="A125" s="169">
        <v>46</v>
      </c>
      <c r="B125" s="187" t="s">
        <v>229</v>
      </c>
      <c r="C125" s="170" t="s">
        <v>58</v>
      </c>
      <c r="D125" s="170" t="s">
        <v>59</v>
      </c>
      <c r="E125" s="170" t="s">
        <v>60</v>
      </c>
      <c r="F125" s="185">
        <f>F126</f>
        <v>18</v>
      </c>
      <c r="G125" s="7"/>
      <c r="H125" s="81">
        <f>F125*G125</f>
        <v>0</v>
      </c>
      <c r="I125" s="172" t="s">
        <v>62</v>
      </c>
      <c r="J125" s="85"/>
    </row>
    <row r="126" spans="1:11" s="122" customFormat="1" ht="13.5" customHeight="1">
      <c r="A126" s="169"/>
      <c r="B126" s="170"/>
      <c r="C126" s="170"/>
      <c r="D126" s="78" t="s">
        <v>227</v>
      </c>
      <c r="E126" s="170"/>
      <c r="F126" s="177">
        <v>18</v>
      </c>
      <c r="G126" s="81"/>
      <c r="H126" s="81"/>
      <c r="I126" s="172"/>
      <c r="J126" s="85"/>
    </row>
    <row r="127" spans="1:11" s="173" customFormat="1" ht="23.25" customHeight="1">
      <c r="A127" s="169"/>
      <c r="B127" s="170"/>
      <c r="C127" s="170"/>
      <c r="D127" s="78" t="s">
        <v>61</v>
      </c>
      <c r="E127" s="170"/>
      <c r="F127" s="185"/>
      <c r="G127" s="81"/>
      <c r="H127" s="81"/>
      <c r="I127" s="172"/>
    </row>
    <row r="128" spans="1:11" ht="21" customHeight="1">
      <c r="A128" s="202"/>
      <c r="B128" s="203"/>
      <c r="C128" s="203"/>
      <c r="D128" s="204" t="s">
        <v>16</v>
      </c>
      <c r="E128" s="203"/>
      <c r="F128" s="205"/>
      <c r="G128" s="206"/>
      <c r="H128" s="206">
        <f>H7</f>
        <v>0</v>
      </c>
      <c r="I128" s="85"/>
    </row>
    <row r="129" spans="1:9">
      <c r="A129" s="207"/>
      <c r="B129" s="208"/>
      <c r="C129" s="208"/>
      <c r="D129" s="209"/>
      <c r="E129" s="208"/>
      <c r="F129" s="210"/>
      <c r="G129" s="211"/>
      <c r="H129" s="211"/>
      <c r="I129" s="188"/>
    </row>
    <row r="130" spans="1:9" ht="13.5" customHeight="1">
      <c r="A130" s="238" t="s">
        <v>17</v>
      </c>
      <c r="B130" s="239"/>
      <c r="C130" s="240"/>
      <c r="D130" s="212" t="s">
        <v>131</v>
      </c>
      <c r="E130" s="213"/>
      <c r="F130" s="214"/>
      <c r="G130" s="215"/>
      <c r="H130" s="216">
        <f>H128</f>
        <v>0</v>
      </c>
      <c r="I130" s="43"/>
    </row>
    <row r="131" spans="1:9">
      <c r="A131" s="217"/>
      <c r="B131" s="218"/>
      <c r="C131" s="219"/>
      <c r="D131" s="220"/>
      <c r="E131" s="221"/>
      <c r="F131" s="222"/>
      <c r="G131" s="223"/>
      <c r="H131" s="224"/>
      <c r="I131" s="224"/>
    </row>
    <row r="132" spans="1:9">
      <c r="A132" s="225" t="s">
        <v>18</v>
      </c>
      <c r="B132" s="226"/>
      <c r="C132" s="225"/>
      <c r="D132" s="142"/>
      <c r="E132" s="225"/>
      <c r="F132" s="225"/>
      <c r="G132" s="225"/>
      <c r="H132" s="225"/>
      <c r="I132" s="227"/>
    </row>
    <row r="133" spans="1:9" ht="24.75" customHeight="1">
      <c r="A133" s="241" t="s">
        <v>19</v>
      </c>
      <c r="B133" s="242"/>
      <c r="C133" s="242"/>
      <c r="D133" s="242"/>
      <c r="E133" s="242"/>
      <c r="F133" s="242"/>
      <c r="G133" s="242"/>
      <c r="H133" s="225"/>
      <c r="I133" s="224"/>
    </row>
    <row r="134" spans="1:9" ht="93.95" customHeight="1">
      <c r="A134" s="236" t="s">
        <v>23</v>
      </c>
      <c r="B134" s="243"/>
      <c r="C134" s="243"/>
      <c r="D134" s="243"/>
      <c r="E134" s="243"/>
      <c r="F134" s="243"/>
      <c r="G134" s="243"/>
      <c r="H134" s="225"/>
      <c r="I134" s="225"/>
    </row>
    <row r="135" spans="1:9">
      <c r="A135" s="236" t="s">
        <v>20</v>
      </c>
      <c r="B135" s="237"/>
      <c r="C135" s="237"/>
      <c r="D135" s="237"/>
      <c r="E135" s="237"/>
      <c r="F135" s="237"/>
      <c r="G135" s="237"/>
      <c r="H135" s="228"/>
      <c r="I135" s="229"/>
    </row>
    <row r="136" spans="1:9">
      <c r="A136" s="230"/>
      <c r="B136" s="231"/>
      <c r="C136" s="231"/>
      <c r="D136" s="231"/>
      <c r="E136" s="231"/>
      <c r="F136" s="231"/>
      <c r="G136" s="231"/>
      <c r="H136" s="228"/>
      <c r="I136" s="229"/>
    </row>
    <row r="137" spans="1:9">
      <c r="A137" s="236"/>
      <c r="B137" s="237"/>
      <c r="C137" s="237"/>
      <c r="D137" s="237"/>
      <c r="E137" s="237"/>
      <c r="F137" s="237"/>
      <c r="G137" s="237"/>
      <c r="H137" s="228"/>
      <c r="I137" s="229"/>
    </row>
    <row r="138" spans="1:9">
      <c r="A138" s="230"/>
      <c r="B138" s="231"/>
      <c r="C138" s="231"/>
      <c r="D138" s="231"/>
      <c r="E138" s="231"/>
      <c r="F138" s="231"/>
      <c r="G138" s="231"/>
      <c r="H138" s="228"/>
      <c r="I138" s="229"/>
    </row>
  </sheetData>
  <sheetProtection password="CAD9" sheet="1" objects="1" scenarios="1"/>
  <mergeCells count="5">
    <mergeCell ref="A135:G135"/>
    <mergeCell ref="A137:G137"/>
    <mergeCell ref="A130:C130"/>
    <mergeCell ref="A133:G133"/>
    <mergeCell ref="A134:G13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CELKOVA</vt:lpstr>
      <vt:lpstr>D.1.4.4. VYTAPENI</vt:lpstr>
      <vt:lpstr>D.1.4.4. CHLAZENI</vt:lpstr>
      <vt:lpstr>'D.1.4.4. CHLAZENI'!Oblast_tisku</vt:lpstr>
      <vt:lpstr>'D.1.4.4. VYTAPENI'!Oblast_tisku</vt:lpstr>
      <vt:lpstr>'REKAPITULACE CELKOVA'!Oblast_tisku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2018-08-02T08:55:42Z</dcterms:modified>
</cp:coreProperties>
</file>